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0"/>
  <workbookPr hidePivotFieldList="1" defaultThemeVersion="166925"/>
  <mc:AlternateContent xmlns:mc="http://schemas.openxmlformats.org/markup-compatibility/2006">
    <mc:Choice Requires="x15">
      <x15ac:absPath xmlns:x15ac="http://schemas.microsoft.com/office/spreadsheetml/2010/11/ac" url="D:\IBAJA03DES10\Downloads\"/>
    </mc:Choice>
  </mc:AlternateContent>
  <xr:revisionPtr revIDLastSave="0" documentId="13_ncr:1_{C881CF19-665C-491B-AEDB-CE942AB72908}" xr6:coauthVersionLast="36" xr6:coauthVersionMax="47" xr10:uidLastSave="{00000000-0000-0000-0000-000000000000}"/>
  <bookViews>
    <workbookView xWindow="0" yWindow="0" windowWidth="20490" windowHeight="6945" firstSheet="2" activeTab="4" xr2:uid="{3E3DCF31-E9A4-4BF8-A2F1-A5D8E6F10397}"/>
  </bookViews>
  <sheets>
    <sheet name="Presentacion " sheetId="10" r:id="rId1"/>
    <sheet name="Análisis de Contexto " sheetId="12" r:id="rId2"/>
    <sheet name="Estrategias" sheetId="11" r:id="rId3"/>
    <sheet name="Instructivo" sheetId="20" r:id="rId4"/>
    <sheet name="Mapa Final" sheetId="1" r:id="rId5"/>
    <sheet name="Clasificación Riesgo" sheetId="4" r:id="rId6"/>
    <sheet name="Tabla probabilidad" sheetId="5" r:id="rId7"/>
    <sheet name="Tabla Impacto " sheetId="21" r:id="rId8"/>
    <sheet name="Hoja1" sheetId="13" state="hidden" r:id="rId9"/>
    <sheet name="LISTA" sheetId="2" state="hidden" r:id="rId10"/>
    <sheet name="Tabla Valoración de Controles" sheetId="7" r:id="rId11"/>
    <sheet name="Matriz de Calor" sheetId="15" r:id="rId12"/>
    <sheet name="Seguimiento 1 Trimestre" sheetId="16" r:id="rId13"/>
    <sheet name="Seguimiento 2 Trimestre" sheetId="22" r:id="rId14"/>
    <sheet name="Seguimiento 3 Trimestre" sheetId="23" r:id="rId15"/>
    <sheet name="Seguimiento 4 Trimestre" sheetId="24" r:id="rId16"/>
  </sheets>
  <externalReferences>
    <externalReference r:id="rId17"/>
    <externalReference r:id="rId18"/>
    <externalReference r:id="rId19"/>
  </externalReferences>
  <definedNames>
    <definedName name="Data">'[1]Tabla de Valoración'!$I$2:$L$5</definedName>
    <definedName name="Diseño">'[1]Tabla de Valoración'!$I$2:$I$5</definedName>
    <definedName name="Ejecución">'[1]Tabla de Valoración'!$I$2:$L$2</definedName>
    <definedName name="Posibilidad">[2]Hoja2!$H$3:$H$7</definedName>
  </definedNames>
  <calcPr calcId="191029"/>
  <pivotCaches>
    <pivotCache cacheId="0" r:id="rId20"/>
  </pivotCache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29" i="1" l="1"/>
  <c r="N29" i="1" s="1"/>
  <c r="J29" i="1"/>
  <c r="L29" i="1"/>
  <c r="M29" i="1"/>
  <c r="Q29" i="1"/>
  <c r="T29" i="1"/>
  <c r="Z29" i="1" s="1"/>
  <c r="Q30" i="1"/>
  <c r="T30" i="1"/>
  <c r="Z30" i="1" s="1"/>
  <c r="Y30" i="1" s="1"/>
  <c r="Q31" i="1"/>
  <c r="T31" i="1"/>
  <c r="Z31" i="1" s="1"/>
  <c r="Y31" i="1" s="1"/>
  <c r="Q32" i="1"/>
  <c r="T32" i="1"/>
  <c r="Z32" i="1" s="1"/>
  <c r="Y32" i="1" s="1"/>
  <c r="Q17" i="1"/>
  <c r="T17" i="1"/>
  <c r="X32" i="1" l="1"/>
  <c r="AD29" i="1"/>
  <c r="AC29" i="1" s="1"/>
  <c r="X29" i="1"/>
  <c r="X31" i="1"/>
  <c r="AD32" i="1"/>
  <c r="AC32" i="1" s="1"/>
  <c r="X30" i="1"/>
  <c r="Y29" i="1"/>
  <c r="AB29" i="1"/>
  <c r="AA29" i="1" s="1"/>
  <c r="AD30" i="1"/>
  <c r="AC30" i="1" s="1"/>
  <c r="AD31" i="1"/>
  <c r="AC31" i="1" s="1"/>
  <c r="AF29" i="1" l="1"/>
  <c r="AE29" i="1" s="1"/>
  <c r="AG29" i="1" s="1"/>
  <c r="I33" i="1" l="1"/>
  <c r="J33" i="1"/>
  <c r="L33" i="1"/>
  <c r="M33" i="1"/>
  <c r="Q33" i="1"/>
  <c r="T33" i="1"/>
  <c r="Z33" i="1" s="1"/>
  <c r="Y33" i="1" s="1"/>
  <c r="Q34" i="1"/>
  <c r="AD34" i="1" s="1"/>
  <c r="AC34" i="1" s="1"/>
  <c r="T34" i="1"/>
  <c r="Z34" i="1" s="1"/>
  <c r="Y34" i="1" s="1"/>
  <c r="Q35" i="1"/>
  <c r="AD35" i="1" s="1"/>
  <c r="AC35" i="1" s="1"/>
  <c r="T35" i="1"/>
  <c r="Z35" i="1" s="1"/>
  <c r="Y35" i="1" s="1"/>
  <c r="Q36" i="1"/>
  <c r="T36" i="1"/>
  <c r="Z36" i="1" s="1"/>
  <c r="Y36" i="1" s="1"/>
  <c r="Q37" i="1"/>
  <c r="T37" i="1"/>
  <c r="X37" i="1" s="1"/>
  <c r="E26" i="12"/>
  <c r="X34" i="1" l="1"/>
  <c r="Z37" i="1"/>
  <c r="Y37" i="1" s="1"/>
  <c r="X35" i="1"/>
  <c r="X36" i="1"/>
  <c r="X33" i="1"/>
  <c r="AD33" i="1"/>
  <c r="AC33" i="1" s="1"/>
  <c r="N33" i="1"/>
  <c r="AB33" i="1"/>
  <c r="AA33" i="1" s="1"/>
  <c r="AD36" i="1"/>
  <c r="AD37" i="1"/>
  <c r="AC37" i="1" s="1"/>
  <c r="N55" i="24"/>
  <c r="G55" i="24"/>
  <c r="F55" i="24"/>
  <c r="E55" i="24"/>
  <c r="D55" i="24"/>
  <c r="C55" i="24"/>
  <c r="B55" i="24"/>
  <c r="A55" i="24"/>
  <c r="N50" i="24"/>
  <c r="G50" i="24"/>
  <c r="F50" i="24"/>
  <c r="E50" i="24"/>
  <c r="D50" i="24"/>
  <c r="C50" i="24"/>
  <c r="B50" i="24"/>
  <c r="A50" i="24"/>
  <c r="N45" i="24"/>
  <c r="G45" i="24"/>
  <c r="F45" i="24"/>
  <c r="E45" i="24"/>
  <c r="D45" i="24"/>
  <c r="C45" i="24"/>
  <c r="B45" i="24"/>
  <c r="A45" i="24"/>
  <c r="N40" i="24"/>
  <c r="G40" i="24"/>
  <c r="F40" i="24"/>
  <c r="E40" i="24"/>
  <c r="D40" i="24"/>
  <c r="C40" i="24"/>
  <c r="B40" i="24"/>
  <c r="A40" i="24"/>
  <c r="N35" i="24"/>
  <c r="G35" i="24"/>
  <c r="F35" i="24"/>
  <c r="E35" i="24"/>
  <c r="D35" i="24"/>
  <c r="C35" i="24"/>
  <c r="B35" i="24"/>
  <c r="A35" i="24"/>
  <c r="N30" i="24"/>
  <c r="M30" i="24"/>
  <c r="L30" i="24"/>
  <c r="K30" i="24"/>
  <c r="J30" i="24"/>
  <c r="I30" i="24"/>
  <c r="H30" i="24"/>
  <c r="G30" i="24"/>
  <c r="F30" i="24"/>
  <c r="E30" i="24"/>
  <c r="D30" i="24"/>
  <c r="C30" i="24"/>
  <c r="B30" i="24"/>
  <c r="A30" i="24"/>
  <c r="N25" i="24"/>
  <c r="G25" i="24"/>
  <c r="F25" i="24"/>
  <c r="E25" i="24"/>
  <c r="D25" i="24"/>
  <c r="C25" i="24"/>
  <c r="B25" i="24"/>
  <c r="A25" i="24"/>
  <c r="N20" i="24"/>
  <c r="G20" i="24"/>
  <c r="F20" i="24"/>
  <c r="E20" i="24"/>
  <c r="D20" i="24"/>
  <c r="C20" i="24"/>
  <c r="B20" i="24"/>
  <c r="A20" i="24"/>
  <c r="N15" i="24"/>
  <c r="G15" i="24"/>
  <c r="F15" i="24"/>
  <c r="E15" i="24"/>
  <c r="D15" i="24"/>
  <c r="C15" i="24"/>
  <c r="B15" i="24"/>
  <c r="A15" i="24"/>
  <c r="N10" i="24"/>
  <c r="G10" i="24"/>
  <c r="F10" i="24"/>
  <c r="E10" i="24"/>
  <c r="D10" i="24"/>
  <c r="C10" i="24"/>
  <c r="B10" i="24"/>
  <c r="A10" i="24"/>
  <c r="D6" i="24"/>
  <c r="D5" i="24"/>
  <c r="D4" i="24"/>
  <c r="N55" i="23"/>
  <c r="G55" i="23"/>
  <c r="F55" i="23"/>
  <c r="E55" i="23"/>
  <c r="D55" i="23"/>
  <c r="C55" i="23"/>
  <c r="B55" i="23"/>
  <c r="A55" i="23"/>
  <c r="N50" i="23"/>
  <c r="G50" i="23"/>
  <c r="F50" i="23"/>
  <c r="E50" i="23"/>
  <c r="D50" i="23"/>
  <c r="C50" i="23"/>
  <c r="B50" i="23"/>
  <c r="A50" i="23"/>
  <c r="N45" i="23"/>
  <c r="G45" i="23"/>
  <c r="F45" i="23"/>
  <c r="E45" i="23"/>
  <c r="D45" i="23"/>
  <c r="C45" i="23"/>
  <c r="B45" i="23"/>
  <c r="A45" i="23"/>
  <c r="N40" i="23"/>
  <c r="G40" i="23"/>
  <c r="F40" i="23"/>
  <c r="E40" i="23"/>
  <c r="D40" i="23"/>
  <c r="C40" i="23"/>
  <c r="B40" i="23"/>
  <c r="A40" i="23"/>
  <c r="N35" i="23"/>
  <c r="G35" i="23"/>
  <c r="F35" i="23"/>
  <c r="E35" i="23"/>
  <c r="D35" i="23"/>
  <c r="C35" i="23"/>
  <c r="B35" i="23"/>
  <c r="A35" i="23"/>
  <c r="N30" i="23"/>
  <c r="M30" i="23"/>
  <c r="L30" i="23"/>
  <c r="K30" i="23"/>
  <c r="J30" i="23"/>
  <c r="I30" i="23"/>
  <c r="H30" i="23"/>
  <c r="G30" i="23"/>
  <c r="F30" i="23"/>
  <c r="E30" i="23"/>
  <c r="D30" i="23"/>
  <c r="C30" i="23"/>
  <c r="B30" i="23"/>
  <c r="A30" i="23"/>
  <c r="N25" i="23"/>
  <c r="G25" i="23"/>
  <c r="F25" i="23"/>
  <c r="E25" i="23"/>
  <c r="D25" i="23"/>
  <c r="C25" i="23"/>
  <c r="B25" i="23"/>
  <c r="A25" i="23"/>
  <c r="N20" i="23"/>
  <c r="G20" i="23"/>
  <c r="F20" i="23"/>
  <c r="E20" i="23"/>
  <c r="D20" i="23"/>
  <c r="C20" i="23"/>
  <c r="B20" i="23"/>
  <c r="A20" i="23"/>
  <c r="N15" i="23"/>
  <c r="G15" i="23"/>
  <c r="F15" i="23"/>
  <c r="E15" i="23"/>
  <c r="D15" i="23"/>
  <c r="C15" i="23"/>
  <c r="B15" i="23"/>
  <c r="A15" i="23"/>
  <c r="N10" i="23"/>
  <c r="G10" i="23"/>
  <c r="F10" i="23"/>
  <c r="E10" i="23"/>
  <c r="D10" i="23"/>
  <c r="C10" i="23"/>
  <c r="B10" i="23"/>
  <c r="A10" i="23"/>
  <c r="D6" i="23"/>
  <c r="D5" i="23"/>
  <c r="D4" i="23"/>
  <c r="N55" i="22"/>
  <c r="G55" i="22"/>
  <c r="F55" i="22"/>
  <c r="E55" i="22"/>
  <c r="D55" i="22"/>
  <c r="C55" i="22"/>
  <c r="B55" i="22"/>
  <c r="A55" i="22"/>
  <c r="N50" i="22"/>
  <c r="G50" i="22"/>
  <c r="F50" i="22"/>
  <c r="E50" i="22"/>
  <c r="D50" i="22"/>
  <c r="C50" i="22"/>
  <c r="B50" i="22"/>
  <c r="A50" i="22"/>
  <c r="N45" i="22"/>
  <c r="G45" i="22"/>
  <c r="F45" i="22"/>
  <c r="E45" i="22"/>
  <c r="D45" i="22"/>
  <c r="C45" i="22"/>
  <c r="B45" i="22"/>
  <c r="A45" i="22"/>
  <c r="N40" i="22"/>
  <c r="G40" i="22"/>
  <c r="F40" i="22"/>
  <c r="E40" i="22"/>
  <c r="D40" i="22"/>
  <c r="C40" i="22"/>
  <c r="B40" i="22"/>
  <c r="A40" i="22"/>
  <c r="N35" i="22"/>
  <c r="G35" i="22"/>
  <c r="F35" i="22"/>
  <c r="E35" i="22"/>
  <c r="D35" i="22"/>
  <c r="C35" i="22"/>
  <c r="B35" i="22"/>
  <c r="A35" i="22"/>
  <c r="N30" i="22"/>
  <c r="M30" i="22"/>
  <c r="L30" i="22"/>
  <c r="K30" i="22"/>
  <c r="J30" i="22"/>
  <c r="I30" i="22"/>
  <c r="H30" i="22"/>
  <c r="G30" i="22"/>
  <c r="F30" i="22"/>
  <c r="E30" i="22"/>
  <c r="D30" i="22"/>
  <c r="C30" i="22"/>
  <c r="B30" i="22"/>
  <c r="A30" i="22"/>
  <c r="N25" i="22"/>
  <c r="G25" i="22"/>
  <c r="F25" i="22"/>
  <c r="E25" i="22"/>
  <c r="D25" i="22"/>
  <c r="C25" i="22"/>
  <c r="B25" i="22"/>
  <c r="A25" i="22"/>
  <c r="N20" i="22"/>
  <c r="G20" i="22"/>
  <c r="F20" i="22"/>
  <c r="E20" i="22"/>
  <c r="D20" i="22"/>
  <c r="C20" i="22"/>
  <c r="B20" i="22"/>
  <c r="A20" i="22"/>
  <c r="N15" i="22"/>
  <c r="G15" i="22"/>
  <c r="F15" i="22"/>
  <c r="E15" i="22"/>
  <c r="D15" i="22"/>
  <c r="C15" i="22"/>
  <c r="B15" i="22"/>
  <c r="A15" i="22"/>
  <c r="N10" i="22"/>
  <c r="G10" i="22"/>
  <c r="F10" i="22"/>
  <c r="E10" i="22"/>
  <c r="D10" i="22"/>
  <c r="C10" i="22"/>
  <c r="B10" i="22"/>
  <c r="A10" i="22"/>
  <c r="D6" i="22"/>
  <c r="D5" i="22"/>
  <c r="D4" i="22"/>
  <c r="B55" i="16"/>
  <c r="B50" i="16"/>
  <c r="B45" i="16"/>
  <c r="B40" i="16"/>
  <c r="B35" i="16"/>
  <c r="B30" i="16"/>
  <c r="B25" i="16"/>
  <c r="B20" i="16"/>
  <c r="B15" i="16"/>
  <c r="B10" i="16"/>
  <c r="AC36" i="1" l="1"/>
  <c r="AF33" i="1"/>
  <c r="AE33" i="1" s="1"/>
  <c r="AG33" i="1" s="1"/>
  <c r="M53" i="1"/>
  <c r="L53" i="1"/>
  <c r="M48" i="1"/>
  <c r="L48" i="1"/>
  <c r="M43" i="1"/>
  <c r="L43" i="1"/>
  <c r="M38" i="1"/>
  <c r="L38" i="1"/>
  <c r="M25" i="1"/>
  <c r="L25" i="1"/>
  <c r="M20" i="1"/>
  <c r="L20" i="1"/>
  <c r="M15" i="1"/>
  <c r="AD17" i="1" s="1"/>
  <c r="AC17" i="1" s="1"/>
  <c r="L15" i="1"/>
  <c r="I40" i="22" l="1"/>
  <c r="I40" i="24"/>
  <c r="I40" i="23"/>
  <c r="I20" i="22"/>
  <c r="I20" i="24"/>
  <c r="I20" i="23"/>
  <c r="I35" i="23"/>
  <c r="I35" i="22"/>
  <c r="I35" i="24"/>
  <c r="I45" i="23"/>
  <c r="I45" i="22"/>
  <c r="I45" i="24"/>
  <c r="I55" i="23"/>
  <c r="I55" i="22"/>
  <c r="I55" i="24"/>
  <c r="I15" i="23"/>
  <c r="I15" i="22"/>
  <c r="I15" i="24"/>
  <c r="I25" i="23"/>
  <c r="I25" i="22"/>
  <c r="I25" i="24"/>
  <c r="I50" i="23"/>
  <c r="I50" i="22"/>
  <c r="I50" i="24"/>
  <c r="M10" i="1"/>
  <c r="L10" i="1"/>
  <c r="I10" i="22" l="1"/>
  <c r="I10" i="24"/>
  <c r="I10" i="23"/>
  <c r="B249" i="21" a="1"/>
  <c r="B249" i="21" s="1"/>
  <c r="G238" i="21" s="1"/>
  <c r="N25" i="16" l="1"/>
  <c r="G25" i="16"/>
  <c r="F25" i="16"/>
  <c r="E25" i="16"/>
  <c r="D25" i="16"/>
  <c r="C25" i="16"/>
  <c r="A25" i="16"/>
  <c r="N55" i="16"/>
  <c r="G55" i="16"/>
  <c r="F55" i="16"/>
  <c r="E55" i="16"/>
  <c r="D55" i="16"/>
  <c r="C55" i="16"/>
  <c r="A55" i="16"/>
  <c r="N50" i="16"/>
  <c r="G50" i="16"/>
  <c r="F50" i="16"/>
  <c r="E50" i="16"/>
  <c r="D50" i="16"/>
  <c r="C50" i="16"/>
  <c r="A50" i="16"/>
  <c r="N45" i="16"/>
  <c r="G45" i="16"/>
  <c r="F45" i="16"/>
  <c r="E45" i="16"/>
  <c r="D45" i="16"/>
  <c r="C45" i="16"/>
  <c r="A45" i="16"/>
  <c r="N40" i="16"/>
  <c r="G40" i="16"/>
  <c r="F40" i="16"/>
  <c r="E40" i="16"/>
  <c r="D40" i="16"/>
  <c r="C40" i="16"/>
  <c r="A40" i="16"/>
  <c r="N35" i="16"/>
  <c r="G35" i="16"/>
  <c r="F35" i="16"/>
  <c r="E35" i="16"/>
  <c r="D35" i="16"/>
  <c r="C35" i="16"/>
  <c r="A35" i="16"/>
  <c r="N30" i="16"/>
  <c r="G30" i="16"/>
  <c r="F30" i="16"/>
  <c r="E30" i="16"/>
  <c r="D30" i="16"/>
  <c r="C30" i="16"/>
  <c r="A30" i="16"/>
  <c r="N20" i="16"/>
  <c r="G20" i="16"/>
  <c r="F20" i="16"/>
  <c r="E20" i="16"/>
  <c r="D20" i="16"/>
  <c r="C20" i="16"/>
  <c r="A20" i="16"/>
  <c r="N15" i="16"/>
  <c r="G15" i="16"/>
  <c r="F15" i="16"/>
  <c r="E15" i="16"/>
  <c r="D15" i="16"/>
  <c r="C15" i="16"/>
  <c r="A15" i="16"/>
  <c r="D6" i="16"/>
  <c r="D5" i="16"/>
  <c r="D4" i="16"/>
  <c r="N10" i="16"/>
  <c r="G10" i="16"/>
  <c r="F10" i="16"/>
  <c r="E10" i="16"/>
  <c r="D10" i="16"/>
  <c r="C10" i="16"/>
  <c r="A10" i="16"/>
  <c r="H35" i="22" l="1"/>
  <c r="H35" i="23"/>
  <c r="H35" i="24"/>
  <c r="H35" i="16"/>
  <c r="I35" i="16"/>
  <c r="H30" i="16"/>
  <c r="I30" i="16"/>
  <c r="J35" i="24" l="1"/>
  <c r="J35" i="23"/>
  <c r="J35" i="22"/>
  <c r="J35" i="16"/>
  <c r="J30" i="16"/>
  <c r="L35" i="22" l="1"/>
  <c r="L35" i="23"/>
  <c r="L35" i="24"/>
  <c r="K35" i="22"/>
  <c r="K35" i="24"/>
  <c r="K35" i="23"/>
  <c r="L35" i="16"/>
  <c r="K30" i="16"/>
  <c r="L30" i="16"/>
  <c r="K35" i="16"/>
  <c r="T25" i="1"/>
  <c r="T26" i="1"/>
  <c r="T27" i="1"/>
  <c r="T28" i="1"/>
  <c r="Q25" i="1"/>
  <c r="Q26" i="1"/>
  <c r="Q27" i="1"/>
  <c r="AD27" i="1" s="1"/>
  <c r="AC27" i="1" s="1"/>
  <c r="Q28" i="1"/>
  <c r="AD28" i="1" s="1"/>
  <c r="AC28" i="1" s="1"/>
  <c r="J25" i="1"/>
  <c r="I25" i="1"/>
  <c r="T57" i="1"/>
  <c r="Q57" i="1"/>
  <c r="T56" i="1"/>
  <c r="Q56" i="1"/>
  <c r="T55" i="1"/>
  <c r="Q55" i="1"/>
  <c r="T54" i="1"/>
  <c r="Q54" i="1"/>
  <c r="T53" i="1"/>
  <c r="Q53" i="1"/>
  <c r="J53" i="1"/>
  <c r="I53" i="1"/>
  <c r="H55" i="22" l="1"/>
  <c r="H55" i="23"/>
  <c r="H55" i="24"/>
  <c r="H25" i="22"/>
  <c r="H25" i="23"/>
  <c r="H25" i="24"/>
  <c r="M35" i="23"/>
  <c r="M35" i="22"/>
  <c r="M35" i="24"/>
  <c r="I15" i="16"/>
  <c r="I50" i="16"/>
  <c r="I25" i="16"/>
  <c r="I20" i="16"/>
  <c r="I55" i="16"/>
  <c r="H55" i="16"/>
  <c r="I40" i="16"/>
  <c r="AD26" i="1"/>
  <c r="AC26" i="1" s="1"/>
  <c r="I10" i="16"/>
  <c r="I45" i="16"/>
  <c r="N25" i="1"/>
  <c r="H25" i="16"/>
  <c r="AD25" i="1"/>
  <c r="AC25" i="1" s="1"/>
  <c r="M30" i="16"/>
  <c r="Z25" i="1"/>
  <c r="Y25" i="1" s="1"/>
  <c r="M35" i="16"/>
  <c r="AD57" i="1"/>
  <c r="AC57" i="1" s="1"/>
  <c r="X27" i="1"/>
  <c r="X26" i="1"/>
  <c r="Z28" i="1"/>
  <c r="Y28" i="1" s="1"/>
  <c r="Z27" i="1"/>
  <c r="Y27" i="1" s="1"/>
  <c r="Z26" i="1"/>
  <c r="Y26" i="1" s="1"/>
  <c r="X25" i="1"/>
  <c r="X28" i="1"/>
  <c r="X57" i="1"/>
  <c r="X56" i="1"/>
  <c r="Z56" i="1"/>
  <c r="Y56" i="1" s="1"/>
  <c r="X54" i="1"/>
  <c r="X55" i="1"/>
  <c r="Z53" i="1"/>
  <c r="Y53" i="1" s="1"/>
  <c r="Z57" i="1"/>
  <c r="Y57" i="1" s="1"/>
  <c r="Z55" i="1"/>
  <c r="Y55" i="1" s="1"/>
  <c r="X53" i="1"/>
  <c r="N53" i="1"/>
  <c r="AD56" i="1"/>
  <c r="AC56" i="1" s="1"/>
  <c r="AD54" i="1"/>
  <c r="AC54" i="1" s="1"/>
  <c r="AD55" i="1"/>
  <c r="AC55" i="1" s="1"/>
  <c r="AD53" i="1"/>
  <c r="Z54" i="1"/>
  <c r="Y54" i="1" s="1"/>
  <c r="T52" i="1"/>
  <c r="Q52" i="1"/>
  <c r="T51" i="1"/>
  <c r="Q51" i="1"/>
  <c r="AD51" i="1" s="1"/>
  <c r="AC51" i="1" s="1"/>
  <c r="T50" i="1"/>
  <c r="Q50" i="1"/>
  <c r="T49" i="1"/>
  <c r="Q49" i="1"/>
  <c r="T48" i="1"/>
  <c r="Q48" i="1"/>
  <c r="J48" i="1"/>
  <c r="I48" i="1"/>
  <c r="H50" i="24" l="1"/>
  <c r="H50" i="23"/>
  <c r="H50" i="22"/>
  <c r="J55" i="24"/>
  <c r="J55" i="23"/>
  <c r="J55" i="22"/>
  <c r="J25" i="24"/>
  <c r="J25" i="23"/>
  <c r="J25" i="22"/>
  <c r="AF25" i="1"/>
  <c r="AE25" i="1" s="1"/>
  <c r="H50" i="16"/>
  <c r="J25" i="16"/>
  <c r="J55" i="16"/>
  <c r="AB25" i="1"/>
  <c r="AA25" i="1" s="1"/>
  <c r="Z52" i="1"/>
  <c r="Y52" i="1" s="1"/>
  <c r="AC53" i="1"/>
  <c r="AF53" i="1"/>
  <c r="AE53" i="1" s="1"/>
  <c r="AB53" i="1"/>
  <c r="AA53" i="1" s="1"/>
  <c r="AD50" i="1"/>
  <c r="AC50" i="1" s="1"/>
  <c r="AD49" i="1"/>
  <c r="AC49" i="1" s="1"/>
  <c r="AD52" i="1"/>
  <c r="AC52" i="1" s="1"/>
  <c r="N48" i="1"/>
  <c r="AD48" i="1"/>
  <c r="X51" i="1"/>
  <c r="Z49" i="1"/>
  <c r="Y49" i="1" s="1"/>
  <c r="X49" i="1"/>
  <c r="X50" i="1"/>
  <c r="Z51" i="1"/>
  <c r="Y51" i="1" s="1"/>
  <c r="Z50" i="1"/>
  <c r="Y50" i="1" s="1"/>
  <c r="X48" i="1"/>
  <c r="X52" i="1"/>
  <c r="Z48" i="1"/>
  <c r="K55" i="22" l="1"/>
  <c r="K55" i="24"/>
  <c r="K55" i="23"/>
  <c r="K25" i="22"/>
  <c r="K25" i="24"/>
  <c r="K25" i="23"/>
  <c r="L25" i="16"/>
  <c r="L25" i="22"/>
  <c r="L25" i="23"/>
  <c r="L25" i="24"/>
  <c r="L55" i="22"/>
  <c r="L55" i="23"/>
  <c r="L55" i="24"/>
  <c r="J50" i="23"/>
  <c r="J50" i="22"/>
  <c r="J50" i="24"/>
  <c r="K55" i="16"/>
  <c r="L55" i="16"/>
  <c r="J50" i="16"/>
  <c r="AG25" i="1"/>
  <c r="K25" i="16"/>
  <c r="AG53" i="1"/>
  <c r="AF48" i="1"/>
  <c r="AE48" i="1" s="1"/>
  <c r="AC48" i="1"/>
  <c r="AB48" i="1"/>
  <c r="AA48" i="1" s="1"/>
  <c r="Y48" i="1"/>
  <c r="M25" i="23" l="1"/>
  <c r="M25" i="22"/>
  <c r="M25" i="24"/>
  <c r="M55" i="23"/>
  <c r="M55" i="22"/>
  <c r="M55" i="24"/>
  <c r="K50" i="22"/>
  <c r="K50" i="24"/>
  <c r="K50" i="23"/>
  <c r="L50" i="23"/>
  <c r="L50" i="24"/>
  <c r="L50" i="22"/>
  <c r="K50" i="16"/>
  <c r="M25" i="16"/>
  <c r="L50" i="16"/>
  <c r="M55" i="16"/>
  <c r="AG48" i="1"/>
  <c r="M50" i="23" l="1"/>
  <c r="M50" i="22"/>
  <c r="M50" i="24"/>
  <c r="M50" i="16"/>
  <c r="T47" i="1"/>
  <c r="Q47" i="1"/>
  <c r="T46" i="1"/>
  <c r="Q46" i="1"/>
  <c r="T45" i="1"/>
  <c r="Q45" i="1"/>
  <c r="T44" i="1"/>
  <c r="Q44" i="1"/>
  <c r="T43" i="1"/>
  <c r="Q43" i="1"/>
  <c r="J43" i="1"/>
  <c r="I43" i="1"/>
  <c r="H45" i="22" l="1"/>
  <c r="H45" i="23"/>
  <c r="H45" i="24"/>
  <c r="H45" i="16"/>
  <c r="X46" i="1"/>
  <c r="Z47" i="1"/>
  <c r="Y47" i="1" s="1"/>
  <c r="X43" i="1"/>
  <c r="X47" i="1"/>
  <c r="X45" i="1"/>
  <c r="X44" i="1"/>
  <c r="AD44" i="1"/>
  <c r="AC44" i="1" s="1"/>
  <c r="AD46" i="1"/>
  <c r="AC46" i="1" s="1"/>
  <c r="AD45" i="1"/>
  <c r="AD47" i="1"/>
  <c r="AC47" i="1" s="1"/>
  <c r="AD43" i="1"/>
  <c r="AC43" i="1" s="1"/>
  <c r="Z45" i="1"/>
  <c r="Y45" i="1" s="1"/>
  <c r="Z43" i="1"/>
  <c r="Y43" i="1" s="1"/>
  <c r="N43" i="1"/>
  <c r="Z46" i="1"/>
  <c r="Y46" i="1" s="1"/>
  <c r="Z44" i="1"/>
  <c r="Y44" i="1" s="1"/>
  <c r="J45" i="24" l="1"/>
  <c r="J45" i="23"/>
  <c r="J45" i="22"/>
  <c r="J45" i="16"/>
  <c r="AF43" i="1"/>
  <c r="AE43" i="1" s="1"/>
  <c r="AC45" i="1"/>
  <c r="AB43" i="1"/>
  <c r="AA43" i="1" s="1"/>
  <c r="K45" i="22" l="1"/>
  <c r="K45" i="24"/>
  <c r="K45" i="23"/>
  <c r="L45" i="22"/>
  <c r="L45" i="23"/>
  <c r="L45" i="24"/>
  <c r="K45" i="16"/>
  <c r="L45" i="16"/>
  <c r="AG43" i="1"/>
  <c r="T42" i="1"/>
  <c r="Q42" i="1"/>
  <c r="T41" i="1"/>
  <c r="Q41" i="1"/>
  <c r="T40" i="1"/>
  <c r="Q40" i="1"/>
  <c r="T39" i="1"/>
  <c r="Q39" i="1"/>
  <c r="T38" i="1"/>
  <c r="Q38" i="1"/>
  <c r="J38" i="1"/>
  <c r="I38" i="1"/>
  <c r="H40" i="24" l="1"/>
  <c r="H40" i="23"/>
  <c r="H40" i="22"/>
  <c r="M45" i="23"/>
  <c r="M45" i="22"/>
  <c r="M45" i="24"/>
  <c r="H40" i="16"/>
  <c r="M45" i="16"/>
  <c r="X40" i="1"/>
  <c r="X39" i="1"/>
  <c r="Z40" i="1"/>
  <c r="Y40" i="1" s="1"/>
  <c r="Z42" i="1"/>
  <c r="Y42" i="1" s="1"/>
  <c r="X41" i="1"/>
  <c r="AD39" i="1"/>
  <c r="AC39" i="1" s="1"/>
  <c r="X38" i="1"/>
  <c r="X42" i="1"/>
  <c r="AD42" i="1"/>
  <c r="AC42" i="1" s="1"/>
  <c r="AD40" i="1"/>
  <c r="AC40" i="1" s="1"/>
  <c r="AD38" i="1"/>
  <c r="AC38" i="1" s="1"/>
  <c r="AD41" i="1"/>
  <c r="AC41" i="1" s="1"/>
  <c r="Z39" i="1"/>
  <c r="Y39" i="1" s="1"/>
  <c r="Z41" i="1"/>
  <c r="Y41" i="1" s="1"/>
  <c r="Z38" i="1"/>
  <c r="Y38" i="1" s="1"/>
  <c r="N38" i="1"/>
  <c r="T24" i="1"/>
  <c r="Q24" i="1"/>
  <c r="T23" i="1"/>
  <c r="Q23" i="1"/>
  <c r="T22" i="1"/>
  <c r="Q22" i="1"/>
  <c r="T21" i="1"/>
  <c r="Q21" i="1"/>
  <c r="T20" i="1"/>
  <c r="Q20" i="1"/>
  <c r="J20" i="1"/>
  <c r="I20" i="1"/>
  <c r="T19" i="1"/>
  <c r="Q19" i="1"/>
  <c r="T18" i="1"/>
  <c r="Q18" i="1"/>
  <c r="T16" i="1"/>
  <c r="Q16" i="1"/>
  <c r="T15" i="1"/>
  <c r="Q15" i="1"/>
  <c r="J15" i="1"/>
  <c r="I15" i="1"/>
  <c r="X17" i="1" l="1"/>
  <c r="Z17" i="1"/>
  <c r="Y17" i="1" s="1"/>
  <c r="J40" i="22"/>
  <c r="J40" i="23"/>
  <c r="J40" i="24"/>
  <c r="H15" i="22"/>
  <c r="H15" i="23"/>
  <c r="H15" i="24"/>
  <c r="H20" i="24"/>
  <c r="H20" i="23"/>
  <c r="H20" i="22"/>
  <c r="J40" i="16"/>
  <c r="H20" i="16"/>
  <c r="H15" i="16"/>
  <c r="Z19" i="1"/>
  <c r="Y19" i="1" s="1"/>
  <c r="Z15" i="1"/>
  <c r="Y15" i="1" s="1"/>
  <c r="Z18" i="1"/>
  <c r="Y18" i="1" s="1"/>
  <c r="Z16" i="1"/>
  <c r="Y16" i="1" s="1"/>
  <c r="Z24" i="1"/>
  <c r="Y24" i="1" s="1"/>
  <c r="Z21" i="1"/>
  <c r="Y21" i="1" s="1"/>
  <c r="Z22" i="1"/>
  <c r="Y22" i="1" s="1"/>
  <c r="Z20" i="1"/>
  <c r="Y20" i="1" s="1"/>
  <c r="Z23" i="1"/>
  <c r="Y23" i="1" s="1"/>
  <c r="X21" i="1"/>
  <c r="X23" i="1"/>
  <c r="X18" i="1"/>
  <c r="X15" i="1"/>
  <c r="X19" i="1"/>
  <c r="X22" i="1"/>
  <c r="X16" i="1"/>
  <c r="X20" i="1"/>
  <c r="X24" i="1"/>
  <c r="AB38" i="1"/>
  <c r="AA38" i="1" s="1"/>
  <c r="AF38" i="1"/>
  <c r="AE38" i="1" s="1"/>
  <c r="N15" i="1"/>
  <c r="AD18" i="1"/>
  <c r="AD19" i="1"/>
  <c r="AD15" i="1"/>
  <c r="AD16" i="1"/>
  <c r="AD21" i="1"/>
  <c r="AD20" i="1"/>
  <c r="AD22" i="1"/>
  <c r="AD24" i="1"/>
  <c r="AD23" i="1"/>
  <c r="N20" i="1"/>
  <c r="J15" i="24" l="1"/>
  <c r="J15" i="23"/>
  <c r="J15" i="22"/>
  <c r="L40" i="24"/>
  <c r="L40" i="23"/>
  <c r="L40" i="22"/>
  <c r="J20" i="22"/>
  <c r="J20" i="23"/>
  <c r="J20" i="24"/>
  <c r="K40" i="23"/>
  <c r="K40" i="22"/>
  <c r="K40" i="24"/>
  <c r="J15" i="16"/>
  <c r="L40" i="16"/>
  <c r="K40" i="16"/>
  <c r="J20" i="16"/>
  <c r="AG38" i="1"/>
  <c r="AB20" i="1"/>
  <c r="AA20" i="1" s="1"/>
  <c r="AB15" i="1"/>
  <c r="AA15" i="1" s="1"/>
  <c r="K15" i="22" l="1"/>
  <c r="K15" i="24"/>
  <c r="K15" i="23"/>
  <c r="K20" i="23"/>
  <c r="K20" i="22"/>
  <c r="K20" i="24"/>
  <c r="M40" i="22"/>
  <c r="M40" i="24"/>
  <c r="M40" i="23"/>
  <c r="K15" i="16"/>
  <c r="K20" i="16"/>
  <c r="M40" i="16"/>
  <c r="T14" i="1"/>
  <c r="Q14" i="1"/>
  <c r="T13" i="1"/>
  <c r="Q13" i="1"/>
  <c r="T12" i="1"/>
  <c r="Q12" i="1"/>
  <c r="AC23" i="1" l="1"/>
  <c r="AC21" i="1"/>
  <c r="AC19" i="1"/>
  <c r="AC22" i="1"/>
  <c r="AC24" i="1"/>
  <c r="AC18" i="1"/>
  <c r="AC16" i="1"/>
  <c r="AD12" i="1"/>
  <c r="AC12" i="1" s="1"/>
  <c r="AD13" i="1"/>
  <c r="AC13" i="1" s="1"/>
  <c r="AD14" i="1"/>
  <c r="AC14" i="1" s="1"/>
  <c r="Q11" i="1"/>
  <c r="T11" i="1"/>
  <c r="T10" i="1"/>
  <c r="AF20" i="1" l="1"/>
  <c r="AE20" i="1" s="1"/>
  <c r="AC20" i="1"/>
  <c r="AF15" i="1"/>
  <c r="AE15" i="1" s="1"/>
  <c r="AC15" i="1"/>
  <c r="AD11" i="1"/>
  <c r="Q10" i="1"/>
  <c r="AD10" i="1" s="1"/>
  <c r="J10" i="1"/>
  <c r="L15" i="22" l="1"/>
  <c r="L15" i="23"/>
  <c r="L15" i="24"/>
  <c r="L20" i="24"/>
  <c r="L20" i="23"/>
  <c r="L20" i="22"/>
  <c r="AG15" i="1"/>
  <c r="L15" i="16"/>
  <c r="AG20" i="1"/>
  <c r="L20" i="16"/>
  <c r="Z12" i="1"/>
  <c r="Z10" i="1"/>
  <c r="Y10" i="1" s="1"/>
  <c r="Z11" i="1"/>
  <c r="Z13" i="1"/>
  <c r="Z14" i="1"/>
  <c r="AC11" i="1"/>
  <c r="X13" i="1"/>
  <c r="X12" i="1"/>
  <c r="X14" i="1"/>
  <c r="AC10" i="1"/>
  <c r="X10" i="1"/>
  <c r="X11" i="1"/>
  <c r="I10" i="1"/>
  <c r="M15" i="23" l="1"/>
  <c r="M15" i="22"/>
  <c r="M15" i="24"/>
  <c r="H10" i="24"/>
  <c r="H10" i="23"/>
  <c r="H10" i="22"/>
  <c r="M20" i="22"/>
  <c r="M20" i="24"/>
  <c r="M20" i="23"/>
  <c r="M20" i="16"/>
  <c r="N10" i="1"/>
  <c r="H10" i="16"/>
  <c r="M15" i="16"/>
  <c r="AF10" i="1"/>
  <c r="AE10" i="1" s="1"/>
  <c r="Y13" i="1"/>
  <c r="Y12" i="1"/>
  <c r="Y11" i="1"/>
  <c r="Y14" i="1"/>
  <c r="AB10" i="1"/>
  <c r="AA10" i="1" s="1"/>
  <c r="J10" i="22" l="1"/>
  <c r="J10" i="23"/>
  <c r="J10" i="24"/>
  <c r="K10" i="23"/>
  <c r="K10" i="22"/>
  <c r="K10" i="24"/>
  <c r="L10" i="24"/>
  <c r="L10" i="23"/>
  <c r="L10" i="22"/>
  <c r="L10" i="16"/>
  <c r="J10" i="16"/>
  <c r="K10" i="16"/>
  <c r="AG10" i="1"/>
  <c r="M10" i="22" l="1"/>
  <c r="M10" i="24"/>
  <c r="M10" i="23"/>
  <c r="M10" i="16"/>
  <c r="B251" i="21"/>
  <c r="B250" i="21"/>
</calcChain>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<sst xmlns="http://schemas.openxmlformats.org/spreadsheetml/2006/main" count="2862" uniqueCount="656">
  <si>
    <t>Proceso:</t>
  </si>
  <si>
    <t>Objetivo:</t>
  </si>
  <si>
    <t>Alcance:</t>
  </si>
  <si>
    <t>Identificación del riesgo</t>
  </si>
  <si>
    <t>Análisis del riesgo inherente</t>
  </si>
  <si>
    <t>Evaluación del riesgo - Valoración de los controles</t>
  </si>
  <si>
    <t>Evaluación del riesgo - Nivel del riesgo residual</t>
  </si>
  <si>
    <t>Plan de Acción</t>
  </si>
  <si>
    <t>Impacto</t>
  </si>
  <si>
    <t>Causa Inmediata</t>
  </si>
  <si>
    <t>Causa Raíz</t>
  </si>
  <si>
    <t>Descripción del Riesgo</t>
  </si>
  <si>
    <t>Clasificación del Riesgo</t>
  </si>
  <si>
    <t>Frecuencia con la cual se realiza la actividad</t>
  </si>
  <si>
    <t>Probabilidad Inherente</t>
  </si>
  <si>
    <t>%</t>
  </si>
  <si>
    <t>Criterios de impacto</t>
  </si>
  <si>
    <t>Impacto 
Inherente</t>
  </si>
  <si>
    <t>Zona de Riesgo Inherente</t>
  </si>
  <si>
    <t>No. Control</t>
  </si>
  <si>
    <t>Descripción del Control</t>
  </si>
  <si>
    <t>Afectación</t>
  </si>
  <si>
    <t>Atributos</t>
  </si>
  <si>
    <t>Impacto Residual Final</t>
  </si>
  <si>
    <t>Zona de Riesgo Final</t>
  </si>
  <si>
    <t>Tratamiento</t>
  </si>
  <si>
    <t>Responsable</t>
  </si>
  <si>
    <t>Fecha Implementación</t>
  </si>
  <si>
    <t>Fecha Seguimiento</t>
  </si>
  <si>
    <t>Seguimiento</t>
  </si>
  <si>
    <t>Estado</t>
  </si>
  <si>
    <t>Tipo</t>
  </si>
  <si>
    <t>Implementación</t>
  </si>
  <si>
    <t>Calificación</t>
  </si>
  <si>
    <t>Documentación</t>
  </si>
  <si>
    <t>Frecuencia</t>
  </si>
  <si>
    <t>Evidencia</t>
  </si>
  <si>
    <t>N.</t>
  </si>
  <si>
    <t>IMPACTO</t>
  </si>
  <si>
    <t>CLASIFICACIÓN DEL RIESGO</t>
  </si>
  <si>
    <t>Reputacional</t>
  </si>
  <si>
    <t>Ejecución y Administración de Procesos</t>
  </si>
  <si>
    <t>Fraude Externo</t>
  </si>
  <si>
    <t>Fraude Interno</t>
  </si>
  <si>
    <t>Fallas Tecnológicas</t>
  </si>
  <si>
    <t>Relaciones Laborales</t>
  </si>
  <si>
    <t>CRITERIOS DE IMPACTO</t>
  </si>
  <si>
    <t>El riesgo afecta la imagen de alguna área de la organización</t>
  </si>
  <si>
    <t>El riesgo afecta la imagen de la entidad internamente, de conocimiento general, nivel interno, alta dirección, contratista y/o de provedores</t>
  </si>
  <si>
    <t>El riesgo afecta la imagen de de la entidad con efecto publicitario sostenido a nivel de sector administrativo, nivel departamental o municipal</t>
  </si>
  <si>
    <t>El riesgo afecta la imagen de la entidad a nivel nacional, con efecto publicitarios sostenible a nivel país</t>
  </si>
  <si>
    <t>TIPO</t>
  </si>
  <si>
    <t>Preventivo</t>
  </si>
  <si>
    <t>Detectivo</t>
  </si>
  <si>
    <t>Correctivo</t>
  </si>
  <si>
    <t xml:space="preserve">IMPLEMENTACIÓN </t>
  </si>
  <si>
    <t>Automático</t>
  </si>
  <si>
    <t>Manual</t>
  </si>
  <si>
    <t>DOCUMENTACIÓN</t>
  </si>
  <si>
    <t>Documentado</t>
  </si>
  <si>
    <t>Sin documentar</t>
  </si>
  <si>
    <t>FRECUENCIA</t>
  </si>
  <si>
    <t>Continua</t>
  </si>
  <si>
    <t>Aleatoria</t>
  </si>
  <si>
    <t>EVIDENCIA</t>
  </si>
  <si>
    <t>Con Registro</t>
  </si>
  <si>
    <t>Sin Registro</t>
  </si>
  <si>
    <t>SIGCMA</t>
  </si>
  <si>
    <t xml:space="preserve">MATRIZ DE RIESGOS SIGCMA </t>
  </si>
  <si>
    <t>Matriz Mapa de Riesgos</t>
  </si>
  <si>
    <t>Orientaciones Generales</t>
  </si>
  <si>
    <t>Columna</t>
  </si>
  <si>
    <t>Descripción - Lineamientos para el diligenciamiento</t>
  </si>
  <si>
    <t>Proceso</t>
  </si>
  <si>
    <t>Diligencie el nombre del proceso al cual se le identificarán y valorarán los riesgos.</t>
  </si>
  <si>
    <t>Objetivo</t>
  </si>
  <si>
    <t>Diligencie el objetivo del proceso.</t>
  </si>
  <si>
    <t>Alcance</t>
  </si>
  <si>
    <t>Diligencie el alcance del proceso.</t>
  </si>
  <si>
    <t>Referencia</t>
  </si>
  <si>
    <t>Circunstancias bajo las cuales se presenta el riesgo, es la situación más evidente frente al riesgo, redacte de la forma más concreta posible.</t>
  </si>
  <si>
    <t>Causa  principal  o básica, corresponde a las razones por la cuales se puede presentar  el riesgo, redacte de la forma más concreta posible.</t>
  </si>
  <si>
    <t>Frecuencia con la cual se lleva a cabo la actividad</t>
  </si>
  <si>
    <t>Criterios de Impacto</t>
  </si>
  <si>
    <r>
      <t xml:space="preserve">ATRIBUTOS EFICIENCIA
</t>
    </r>
    <r>
      <rPr>
        <sz val="9"/>
        <rFont val="Arial Narrow"/>
        <family val="2"/>
      </rPr>
      <t>Tipo</t>
    </r>
  </si>
  <si>
    <r>
      <t xml:space="preserve">ATRIBUTOS EFICIENCIA
</t>
    </r>
    <r>
      <rPr>
        <sz val="9"/>
        <rFont val="Arial Narrow"/>
        <family val="2"/>
      </rPr>
      <t>Implementación</t>
    </r>
  </si>
  <si>
    <r>
      <t xml:space="preserve">ATRIBUTOS EFICIENCIA
</t>
    </r>
    <r>
      <rPr>
        <sz val="9"/>
        <rFont val="Arial Narrow"/>
        <family val="2"/>
      </rPr>
      <t>Calificación</t>
    </r>
  </si>
  <si>
    <r>
      <t xml:space="preserve">ATRIBUTOS INFORMATIVOS
</t>
    </r>
    <r>
      <rPr>
        <sz val="9"/>
        <rFont val="Arial Narrow"/>
        <family val="2"/>
      </rPr>
      <t>Documentación</t>
    </r>
  </si>
  <si>
    <r>
      <t xml:space="preserve">ATRIBUTOS INFORMATIVOS
</t>
    </r>
    <r>
      <rPr>
        <sz val="9"/>
        <rFont val="Arial Narrow"/>
        <family val="2"/>
      </rPr>
      <t>Frecuencia</t>
    </r>
  </si>
  <si>
    <r>
      <t xml:space="preserve">ATRIBUTOS INFORMATIVOS
</t>
    </r>
    <r>
      <rPr>
        <sz val="9"/>
        <rFont val="Arial Narrow"/>
        <family val="2"/>
      </rPr>
      <t>Registro</t>
    </r>
  </si>
  <si>
    <t>Evaluación del Nivel de Riesgo - Nivel de Riesgo Residual</t>
  </si>
  <si>
    <r>
      <t xml:space="preserve">Plan de Acción
</t>
    </r>
    <r>
      <rPr>
        <sz val="9"/>
        <rFont val="Arial Narrow"/>
        <family val="2"/>
      </rPr>
      <t xml:space="preserve">Responsable, fecha implementación, fecha seguimiento, seguimiento. </t>
    </r>
  </si>
  <si>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</si>
  <si>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t>DAÑOS ACTIVOS FIJOS/ EVENTOS EXTERNOS</t>
  </si>
  <si>
    <t>EJECUCIÓN Y ADMINISTRACIÓN DE PROCESOS</t>
  </si>
  <si>
    <t>FALLAS TECNÓLOGICAS</t>
  </si>
  <si>
    <t>FRAUDE EXTERNO</t>
  </si>
  <si>
    <t>FRAUDE INTERNO</t>
  </si>
  <si>
    <t>RELACIONES LABORALES</t>
  </si>
  <si>
    <t>USUARIOS, PRODUCTOS Y PRÁCTICAS ORGANIZACIONALES</t>
  </si>
  <si>
    <t>Pérdida por daños o extravíos de los activos fijos por desastres naturales u otros riesgos/eventos externos como atentados, vandalismo, orden público.</t>
  </si>
  <si>
    <t>Pérdidas derivadas de errores en la ejecución y administración de procesos.</t>
  </si>
  <si>
    <t>Errores en hardware, software, telecomunicaciones, interrupción de servicios básicos.</t>
  </si>
  <si>
    <t>Pérdida derivada de actos de fraude por personas ajenas a la organización (no participa personal de la entidad).</t>
  </si>
  <si>
    <t>Pérdida debido a actos de fraude, actuaciones irregulares, comisión de hechos delictivos abuso de confianza, apropiación indebida, incumplimiento d e regulaciones legales o internas de la entidad en las cuales está involucrado por lo menos 1 participante interno de la organización, son realizadas de forma intencional y/o con ánimo de lucro para sí mismo o para terceros.</t>
  </si>
  <si>
    <t>Pérdidas que surgen de acciones contrarias a las leyes o acuerdos de empleo, salud o seguridad, del pago de demandas por daños personales o de discriminación.</t>
  </si>
  <si>
    <t>Fallas negligentes o involuntarias de las obligaciones frente a los usuarios y que impiden satisfacer una obligación profesional frente a éstos.</t>
  </si>
  <si>
    <t>Tabla Criterios para definir el nivel de probabilidad</t>
  </si>
  <si>
    <t>Frecuencia de la Actividad</t>
  </si>
  <si>
    <t>Probabilidad</t>
  </si>
  <si>
    <t>Muy Baja</t>
  </si>
  <si>
    <t>Baja</t>
  </si>
  <si>
    <t>La actividad que conlleva el riesgo se ejecuta de 3 a 24 veces por año</t>
  </si>
  <si>
    <t>Media</t>
  </si>
  <si>
    <t>La actividad que conlleva el riesgo se ejecuta de 24 a 500 veces por año</t>
  </si>
  <si>
    <t>Alta</t>
  </si>
  <si>
    <t>La actividad que conlleva el riesgo se ejecuta mínimo 500 veces al año y máximo 5000 veces por año</t>
  </si>
  <si>
    <t>Muy Alta</t>
  </si>
  <si>
    <t>La actividad que conlleva el riesgo se ejecuta más de 5000 veces por año</t>
  </si>
  <si>
    <t>Tabla Criterios para definir el nivel de impacto</t>
  </si>
  <si>
    <t>Afectación Económica (o presupuestal)</t>
  </si>
  <si>
    <t>Pérdida Reputacional</t>
  </si>
  <si>
    <t>Insignificante</t>
  </si>
  <si>
    <t xml:space="preserve">Afectación menor a 10 SMLMV </t>
  </si>
  <si>
    <t>Menor</t>
  </si>
  <si>
    <t xml:space="preserve">Entre 10 y 50 SMLMV </t>
  </si>
  <si>
    <t>El riesgo afecta la imagen de la entidad internamente, de conocimiento general, nivel interno, de junta dircetiva y accionistas y/o de provedores</t>
  </si>
  <si>
    <t>Moderado</t>
  </si>
  <si>
    <t xml:space="preserve">Entre 50 y 100 SMLMV </t>
  </si>
  <si>
    <t>El riesgo afecta la imagen de la entidad con algunos usuarios de relevancia frente al logro de los objetivos</t>
  </si>
  <si>
    <t>Mayor</t>
  </si>
  <si>
    <t xml:space="preserve">Entre 100 y 500 SMLMV </t>
  </si>
  <si>
    <t>Catastrófico</t>
  </si>
  <si>
    <t xml:space="preserve">Mayor a 500 SMLMV </t>
  </si>
  <si>
    <t xml:space="preserve">     Entre 50 y 100 SMLMV </t>
  </si>
  <si>
    <t xml:space="preserve">     El riesgo afecta la imagen de la entidad con algunos usuarios de relevancia frente al logro de los objetivos</t>
  </si>
  <si>
    <t>Criterios</t>
  </si>
  <si>
    <t>Subcriterios</t>
  </si>
  <si>
    <t>Afectación Económica o presupuestal</t>
  </si>
  <si>
    <t>Afectación menor a 10 SMLMV .</t>
  </si>
  <si>
    <t>Tabla Atributos de para el diseño del control</t>
  </si>
  <si>
    <t>Características</t>
  </si>
  <si>
    <t>Descripción</t>
  </si>
  <si>
    <t>Peso</t>
  </si>
  <si>
    <t>Atributos de Eficiencia</t>
  </si>
  <si>
    <t>Va hacia las causas del riesgo, aseguran el resultado final esperado.</t>
  </si>
  <si>
    <t>Detecta que algo ocurre y devuelve el proceso a los controles preventivos.
Se pueden generar reprocesos.</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</si>
  <si>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</si>
  <si>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</si>
  <si>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</si>
  <si>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</si>
  <si>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Controles que están documentados en el proceso, ya sea en manuales, procedimientos, flujogramas o cualquier otro documento propio del proceso.</t>
  </si>
  <si>
    <t>-</t>
  </si>
  <si>
    <t>Sin Documentar</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</si>
  <si>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</si>
  <si>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</si>
  <si>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</si>
  <si>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El control deja un registro que permite evidenciar la ejecución del control</t>
  </si>
  <si>
    <t>El control no deja registro de la ejecución del control</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</si>
  <si>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</si>
  <si>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Muy Alta
100%</t>
  </si>
  <si>
    <t>Extremo</t>
  </si>
  <si>
    <t>Alta
80%</t>
  </si>
  <si>
    <t>Alto</t>
  </si>
  <si>
    <t>Media
60%</t>
  </si>
  <si>
    <t>Baja
40%</t>
  </si>
  <si>
    <t>Bajo</t>
  </si>
  <si>
    <t>Muy Baja
20%</t>
  </si>
  <si>
    <t>Leve
20%</t>
  </si>
  <si>
    <t>Menor
40%</t>
  </si>
  <si>
    <t>Moderado
60%</t>
  </si>
  <si>
    <t>Mayor
80%</t>
  </si>
  <si>
    <t>Catastrófico
100%</t>
  </si>
  <si>
    <t xml:space="preserve">Permite definir el consecutivo de riesgos.
</t>
  </si>
  <si>
    <t>Daños Activos Fijos/Eventos Externos</t>
  </si>
  <si>
    <t>ESTADO</t>
  </si>
  <si>
    <t>Finalizado</t>
  </si>
  <si>
    <t>En Curso</t>
  </si>
  <si>
    <t>FECHA</t>
  </si>
  <si>
    <t>X</t>
  </si>
  <si>
    <t>DESPACHO JUDICIAL CERTIFICADO</t>
  </si>
  <si>
    <t>DIRECCIÓN SECCIONAL DE ADMINISTRACIÓN JUDICIAL</t>
  </si>
  <si>
    <t>CONSEJO SECCIONAL DE LA JUDICATURA</t>
  </si>
  <si>
    <t>ADMINISTRACIÓN DE JUSTICIA</t>
  </si>
  <si>
    <t>Misionales</t>
  </si>
  <si>
    <t>PROCESO (indique el tipo de proceso si es Estratégico. Misional, Apoyo, Evaluación y Mejora y especifique el nombre del proceso)</t>
  </si>
  <si>
    <t>CONSEJO SUPERIOR DE LA JUDICATURA</t>
  </si>
  <si>
    <t xml:space="preserve">                                                                         Consejo Superior de la Judicatura</t>
  </si>
  <si>
    <t>Consejo Superior de la Judicatura</t>
  </si>
  <si>
    <t xml:space="preserve">ESTRATEGIAS/ACCIONES </t>
  </si>
  <si>
    <t>ESTRATEGIAS  DOFA</t>
  </si>
  <si>
    <t>ESTRATEGIA/ACCIÓN/ PROYECTO</t>
  </si>
  <si>
    <t xml:space="preserve">GESTIONA </t>
  </si>
  <si>
    <t xml:space="preserve">DOCUMENTADA EN </t>
  </si>
  <si>
    <t>A</t>
  </si>
  <si>
    <t>O</t>
  </si>
  <si>
    <t>D</t>
  </si>
  <si>
    <t>F</t>
  </si>
  <si>
    <t xml:space="preserve">Plan de acción </t>
  </si>
  <si>
    <t>Realizar por parte del lider del SIGCMA del juzgado capacitación y seguimiento periódico de cumplimiento del sistema complementado con las capacitaciones realizadas por la Coordinación  Nacional del SIGCMA.</t>
  </si>
  <si>
    <t>Análisis de Contexto</t>
  </si>
  <si>
    <t>ESPECIALIDAD:</t>
  </si>
  <si>
    <t xml:space="preserve">PROCESO </t>
  </si>
  <si>
    <t>ADMINISTRACIÓN DE JUSTICIA Y ACCIONES CONSTITUCIONALES</t>
  </si>
  <si>
    <t>DEPENDENCIA JUDICIAL CERTIFICADA:</t>
  </si>
  <si>
    <t xml:space="preserve">OBJETIVO DEL PROCESO: </t>
  </si>
  <si>
    <t>Administrar justicia dirigiendo la actuación procesal, hacia la emisión de una decisión de carácter definitivo mediante la aplicación de la normatividad vigente.</t>
  </si>
  <si>
    <t xml:space="preserve">CONTEXTO EXTERNO </t>
  </si>
  <si>
    <t xml:space="preserve">FACTORES TEMÁTICO </t>
  </si>
  <si>
    <t>No.</t>
  </si>
  <si>
    <t xml:space="preserve">AMENAZAS (Factores específicos) </t>
  </si>
  <si>
    <t xml:space="preserve">No. </t>
  </si>
  <si>
    <t xml:space="preserve">OPORTUNIDADES (Factores específicos) </t>
  </si>
  <si>
    <t xml:space="preserve">Político (cambios de gobierno, legislación, políticas públicas, regulación). </t>
  </si>
  <si>
    <t>Económicos y Financieros( disponibilidad de capital, liquidez, mercados financieros, desempleo, competencia.)</t>
  </si>
  <si>
    <t>Sociales  y culturales (cultura, religión, demografía, responsabilidad social, orden público.)</t>
  </si>
  <si>
    <t>Tecnológicos (desarrollo digital,avances en tecnología, acceso a sistemas de información externos, gobierno en línea.</t>
  </si>
  <si>
    <t>Falta de conocimiento y capacitación de las partes interesadas externas en la totalidad de las herramientas tecnológicas dispuestas para prestar el servicio de justicia.</t>
  </si>
  <si>
    <t>Legales y reglamentarios (estándares nacionales, internacionales, regulacion )</t>
  </si>
  <si>
    <t>AMBIENTALES: emisiones y residuos, energía, catástrofes naturales, desarrollo sostenible.</t>
  </si>
  <si>
    <t xml:space="preserve">CONTEXTO INTERNO </t>
  </si>
  <si>
    <t xml:space="preserve">ACTORES TEMÁTICO </t>
  </si>
  <si>
    <t xml:space="preserve">DEBILIDADES  (Factores específicos)  </t>
  </si>
  <si>
    <t xml:space="preserve">FORTALEZAS(Factores específicos) ) </t>
  </si>
  <si>
    <t>Estratégicos: (direccionamiento estratégico, planeación institucional,
liderazgo, trabajo en equipo)</t>
  </si>
  <si>
    <t>Falta de planeación,  seguimiento y evaluación del despacho judicial.</t>
  </si>
  <si>
    <t>Recursos financieros (presupuesto de funcionamiento, recursos de inversión</t>
  </si>
  <si>
    <t>Personal
( competencia del personal, disponibilidad, suficiencia, seguridad
y salud ocupacional.)</t>
  </si>
  <si>
    <t>Proceso
(capacidad, diseño, ejecución, proveedores, entradas, salidas,
gestión del conocimiento)</t>
  </si>
  <si>
    <t xml:space="preserve">Tecnológicos </t>
  </si>
  <si>
    <t xml:space="preserve">Documentación ( Actualización, coherencia, aplicabilidad) </t>
  </si>
  <si>
    <t>Infraestructura física (suficiencia, comodidad)</t>
  </si>
  <si>
    <t>Elementos de trabajo (papel, equipos)</t>
  </si>
  <si>
    <t>Comunicación Interna ( canales utilizados y su efectividad, flujo de la información necesaria para el desarrollo de las actividades)</t>
  </si>
  <si>
    <t xml:space="preserve"> MAPA DE RIESGOS SIGCMA</t>
  </si>
  <si>
    <t>DEPENDENCIA (Unidad misional del CSJ o Unidad de la DEAJ o Seccional o CSJ en caso de despachos judiciales certificados)</t>
  </si>
  <si>
    <t xml:space="preserve">Alto </t>
  </si>
  <si>
    <t>Muy BajaLeve</t>
  </si>
  <si>
    <t>Muy BajaMenor</t>
  </si>
  <si>
    <t>Muy BajaModerado</t>
  </si>
  <si>
    <t>Muy BajaMayor</t>
  </si>
  <si>
    <t>Muy BajaCatastrófico</t>
  </si>
  <si>
    <t>MediaMenor</t>
  </si>
  <si>
    <t>BajaLeve</t>
  </si>
  <si>
    <t>BajaMenor</t>
  </si>
  <si>
    <t>BajaModerado</t>
  </si>
  <si>
    <t>BajaMayor</t>
  </si>
  <si>
    <t>BajaCatastrófico</t>
  </si>
  <si>
    <t>MediaLeve</t>
  </si>
  <si>
    <t>MediaMayor</t>
  </si>
  <si>
    <t>MediaCatastrófico</t>
  </si>
  <si>
    <t>AltaLeve</t>
  </si>
  <si>
    <t>AltaMenor</t>
  </si>
  <si>
    <t>AltaModerado</t>
  </si>
  <si>
    <t>AltaMayor</t>
  </si>
  <si>
    <t>AltaCatastrófico</t>
  </si>
  <si>
    <t>MuyAltaLeve</t>
  </si>
  <si>
    <t>MuyAltaMenor</t>
  </si>
  <si>
    <t>MediaModerado</t>
  </si>
  <si>
    <t>MuyAltaModerado</t>
  </si>
  <si>
    <t>MuyAltaCatastrófico</t>
  </si>
  <si>
    <t>MuyAltaMayor</t>
  </si>
  <si>
    <t>Leve</t>
  </si>
  <si>
    <t>PreventivoAutomático</t>
  </si>
  <si>
    <t>PreventivoManual</t>
  </si>
  <si>
    <t>DetectivoAutomático</t>
  </si>
  <si>
    <t>DetectivoManual</t>
  </si>
  <si>
    <t>CorrectivoAutomático</t>
  </si>
  <si>
    <t>CorrectivoManual</t>
  </si>
  <si>
    <t>Probabilidad Residua Finall</t>
  </si>
  <si>
    <t>Muy Baja El riesgo afecta la imagen de alguna área de la organización</t>
  </si>
  <si>
    <t>Muy Baja El riesgo afecta la imagen de la entidad internamente, de conocimiento general, nivel interno, alta dirección, contratista y/o de provedores</t>
  </si>
  <si>
    <t>Muy Baja El riesgo afecta la imagen de la entidad con algunos usuarios de relevancia frente al logro de los objetivos</t>
  </si>
  <si>
    <t>Muy Baja El riesgo afecta la imagen de de la entidad con efecto publicitario sostenido a nivel administrativo</t>
  </si>
  <si>
    <t>Muy Baja El riesgo afecta la imagen de la entidad a nivel nacional, con efecto publicitarios sostenible a nivel país</t>
  </si>
  <si>
    <t>Baja El riesgo afecta la imagen de alguna área de la organización</t>
  </si>
  <si>
    <t>Baja El riesgo afecta la imagen de la entidad internamente, de conocimiento general, nivel interno, alta dirección, contratista y/o de provedores</t>
  </si>
  <si>
    <t>Baja El riesgo afecta la imagen de la entidad con algunos usuarios de relevancia frente al logro de los objetivos</t>
  </si>
  <si>
    <t>Baja El riesgo afecta la imagen de de la entidad con efecto publicitario sostenido a nivel administrativo</t>
  </si>
  <si>
    <t>Baja El riesgo afecta la imagen de la entidad a nivel nacional, con efecto publicitarios sostenible a nivel país</t>
  </si>
  <si>
    <t>Media El riesgo afecta la imagen de alguna área de la organización</t>
  </si>
  <si>
    <t>Media El riesgo afecta la imagen de la entidad internamente, de conocimiento general, nivel interno, alta dirección, contratista y/o de provedores</t>
  </si>
  <si>
    <t>Media El riesgo afecta la imagen de la entidad con algunos usuarios de relevancia frente al logro de los objetivos</t>
  </si>
  <si>
    <t>Media El riesgo afecta la imagen de de la entidad con efecto publicitario sostenido a nivel administrativo</t>
  </si>
  <si>
    <t>Media El riesgo afecta la imagen de la entidad a nivel nacional, con efecto publicitarios sostenible a nivel país</t>
  </si>
  <si>
    <t>Alta El riesgo afecta la imagen de alguna área de la organización</t>
  </si>
  <si>
    <t>Alta El riesgo afecta la imagen de la entidad internamente, de conocimiento general, nivel interno, alta dirección, contratista y/o de provedores</t>
  </si>
  <si>
    <t>Alta El riesgo afecta la imagen de la entidad con algunos usuarios de relevancia frente al logro de los objetivos</t>
  </si>
  <si>
    <t>Alta El riesgo afecta la imagen de de la entidad con efecto publicitario sostenido a nivel administrativo</t>
  </si>
  <si>
    <t>Alta El riesgo afecta la imagen de la entidad a nivel nacional, con efecto publicitarios sostenible a nivel país</t>
  </si>
  <si>
    <t>Muy Alta El riesgo afecta la imagen de alguna área de la organización</t>
  </si>
  <si>
    <t>Muy Alta El riesgo afecta la imagen de la entidad internamente, de conocimiento general, nivel interno, alta dirección, contratista y/o de provedores</t>
  </si>
  <si>
    <t>Muy Alta El riesgo afecta la imagen de la entidad con algunos usuarios de relevancia frente al logro de los objetivos</t>
  </si>
  <si>
    <t>Muy Alta El riesgo afecta la imagen de de la entidad con efecto publicitario sostenido a nivel administrativo</t>
  </si>
  <si>
    <t>Muy Alta El riesgo afecta la imagen de la entidad a nivel nacional, con efecto publicitarios sostenible a nivel país</t>
  </si>
  <si>
    <t xml:space="preserve">Probabilidad Residual </t>
  </si>
  <si>
    <t>Impacto Inherente</t>
  </si>
  <si>
    <t>Probabilidad Residual Final</t>
  </si>
  <si>
    <t>Riesgo Final</t>
  </si>
  <si>
    <t xml:space="preserve">Leve </t>
  </si>
  <si>
    <t xml:space="preserve">Moderado </t>
  </si>
  <si>
    <t xml:space="preserve">Mayor </t>
  </si>
  <si>
    <t xml:space="preserve">Catastrófico </t>
  </si>
  <si>
    <t>Muy AltaLeve</t>
  </si>
  <si>
    <t>Muy AltaMenor</t>
  </si>
  <si>
    <t>Muy AltaModerado</t>
  </si>
  <si>
    <t>Muy AltaMayor</t>
  </si>
  <si>
    <t>Muy AltaCatastrófico</t>
  </si>
  <si>
    <t>Probabilidad Residual</t>
  </si>
  <si>
    <t>TRATAMIENTO</t>
  </si>
  <si>
    <t>Aceptar</t>
  </si>
  <si>
    <t>Evitar</t>
  </si>
  <si>
    <t>Reducir(compartir)</t>
  </si>
  <si>
    <t>Reducir(mitigar)</t>
  </si>
  <si>
    <t>Vulneración de los derechos fundamentales de los ciudadanos</t>
  </si>
  <si>
    <t xml:space="preserve"> Actuaciones procesales después del vencimiento de los términos legales  </t>
  </si>
  <si>
    <t xml:space="preserve">Posibilidad de vulneración de los derechos fundamentales de los ciudadanos  debido a las  actuaciones procesales después del vencimiento de los términos legales  </t>
  </si>
  <si>
    <t>Afectación Económica</t>
  </si>
  <si>
    <t>Incumplimiento máximo del 5% de la meta planeada</t>
  </si>
  <si>
    <t>Incumplimiento máximo del 15% de la meta planeada</t>
  </si>
  <si>
    <t>Incumplimiento máximo del 20% de la meta planeada</t>
  </si>
  <si>
    <t>Incumplimiento máximo del 50% de la meta planeada</t>
  </si>
  <si>
    <t>Incumplimiento máximo del 80% de la meta planeada</t>
  </si>
  <si>
    <t>Impacto que afecte la ejecución presupuestal en un valor ≥0,5%.</t>
  </si>
  <si>
    <t>Impacto que afecte la ejecución presupuestal en un valor ≥1%.</t>
  </si>
  <si>
    <t>Impacto que afecte la ejecución presupuestal en un valor ≥5%.</t>
  </si>
  <si>
    <t>Impacto que afecte la ejecución presupuestal en un valor ≥20%.</t>
  </si>
  <si>
    <t>Impacto que afecte la ejecución presupuestal en un valor ≥50%.</t>
  </si>
  <si>
    <t>Prestación del Servicio de Justicia</t>
  </si>
  <si>
    <t>Afecta la Prestación del Servicio de Justicia en 15%</t>
  </si>
  <si>
    <t>Archivo de control diario del seguimiento de la entrega del expediente al despacho</t>
  </si>
  <si>
    <t xml:space="preserve">Herramientas tecnologicas adoptadas por la entidad para lograr cumplir todas las actividades planificadas por medio del trabajo en Casa </t>
  </si>
  <si>
    <t>Archivo reporte de solicitudes allegadas al despacho judicial y el control respectivo para el cumplimiento de los términos procesales</t>
  </si>
  <si>
    <t>Incumplimiento en la realización de las audiencias programadas</t>
  </si>
  <si>
    <t>Posibilidad de vulneración de los derechos fundamentales de los ciudadanos  debido al Incumplimiento en la realización de las audiencias programadas</t>
  </si>
  <si>
    <t>Revisión diaria del procedimiento de verificación  de los equipos antes de iniciar las audiencias</t>
  </si>
  <si>
    <t>Planear con antelación  y  programar  la audiencias según  la complejidad de la audiencia</t>
  </si>
  <si>
    <t>Revisión periódica de las comunicaciones por parte del centro de servicio ante de ser enviadas</t>
  </si>
  <si>
    <t xml:space="preserve">Soporte periódico del área tecnólogica </t>
  </si>
  <si>
    <t>Incumplimiento de las metas establecidas</t>
  </si>
  <si>
    <t>Posibilidad de Incumplimiento de las metas establecidas debido al alto de volumen  de trámites procesales</t>
  </si>
  <si>
    <t>Revisión y seguimientos periódicos por parte del Juez  y fortalecimiento de las competencias por parte de la Escuela Judicial Rodrigo Lara Bonilla</t>
  </si>
  <si>
    <t>Asistencia y soporte tecnólogico e utilización de las herramientas tecnológicas proporcionadas por la entidad.</t>
  </si>
  <si>
    <t>Alto de volumen  de los trámites procesales</t>
  </si>
  <si>
    <t>Usuarios, productos y prácticas organizacionales</t>
  </si>
  <si>
    <t xml:space="preserve">Unificar procesos del mismo tipo para reducir el tiempo de las diligencias judiciales y agilizar el acceso a la justicia </t>
  </si>
  <si>
    <t>Seguimiento periódico al Plan de Acción y Planeador establecido por el despacho judicial.</t>
  </si>
  <si>
    <t>Administración de Justicia</t>
  </si>
  <si>
    <t>El riesgo afecta la imagen de de la entidad con efecto publicitario sostenido a nivel del sector justicia</t>
  </si>
  <si>
    <t>Cualquier acto indebido de los servidores judiciales genera altas consecuencias para la entidad</t>
  </si>
  <si>
    <t>Cualquier acto indebido de los servidores judiciales genera consecuencias desastrosas para la entidad</t>
  </si>
  <si>
    <t>Afecta la Prestación del Servicio de Administración de Justicia en 5%</t>
  </si>
  <si>
    <t>Afecta la Prestación del Servicio de Administración Justicia en 10%</t>
  </si>
  <si>
    <t>Afecta la Prestación del Servicio de Administración Justicia en 20%</t>
  </si>
  <si>
    <t>Afecta la Prestación del Servicio de Administración Justicia en más del 50%</t>
  </si>
  <si>
    <t>Afecta la Prestación del Servicio de Administración de Justicia en 10%</t>
  </si>
  <si>
    <t>Afecta la Prestación del Servicio de Administración de Justicia en 15%</t>
  </si>
  <si>
    <t>Afecta la Prestación del Servicio de Administración de Justicia en 20%</t>
  </si>
  <si>
    <t>Afecta la Prestación del Servicio de Administración de Justicia en más del 50%</t>
  </si>
  <si>
    <t>Extravío de documentos temporal o definitivo de los procesos judiciales</t>
  </si>
  <si>
    <t>Afectación en la Prestación del Servicio de Justicia</t>
  </si>
  <si>
    <t xml:space="preserve">Directrices del  expediente electrónico y cobertura de implementación a todas las dependencias y juzgados </t>
  </si>
  <si>
    <t xml:space="preserve">Aplicativos de seguimiento y control diseñados en las diferentes instancias </t>
  </si>
  <si>
    <t>Divulgación de los acuerdos establecidos en Tablas de Retención Documental y capacitaciones virtuales realizadas por el Cendoj</t>
  </si>
  <si>
    <t>Posibilidad de la afectación en la Prestación del Servicio de Justicia debido al extravío de documentos temporal o definitivo de los procesos judiciales</t>
  </si>
  <si>
    <t>Archivo de control  de ingreso de los expedientes judiciales</t>
  </si>
  <si>
    <t>Monitoreo y control por medio de las Auditorias Internas, Externas de Control Interno y de entes de control</t>
  </si>
  <si>
    <t xml:space="preserve">Carencia en transparencia, etica y valores . </t>
  </si>
  <si>
    <t xml:space="preserve">Posibilidad de actos indebidos de  los servidores judiciales debido a  la carencia en transparencia, etica y valores </t>
  </si>
  <si>
    <t xml:space="preserve">1.Insuficientes programas de capacitación para la toma de conciencia debido al desconocimiento de l ley antisoborno (ISO 37001:2016) y   de los  valores y principios propios de la entidad.
2. Desconocimiento del Código de Etica y Buen Gobierno.    
3.Carencia de compromiso  y transparencia de los servidores judiciales con la entidad  
4.Deficiencia del control y seguimiento de la gestión ejercida por los servidores judiciales.
5.Obtención de beneficios propios </t>
  </si>
  <si>
    <t>Informes de Gestión seguimiento a la contratación, rendición de cuentas, Auditorias Internas, Externas de Control Interno y de entes de control.</t>
  </si>
  <si>
    <t xml:space="preserve">Registro de las soliciitudes judiciales allegadas al despacho en el archivo de radicación </t>
  </si>
  <si>
    <t>Posibilidad de  afectación en la Prestación del Servicio de Justicia debido a un suceso de fuerza mayor que imposibilita la gestión judicial</t>
  </si>
  <si>
    <t>1. Paro por sindicato
2. Huelgas, protestas ciudadana
3. Disturbios o hechos violentos
4.Pandemia
5.Emergencias Ambientales</t>
  </si>
  <si>
    <t>Implementación de herramientas tecnológicas propias de la entidad para el trabajo en casa</t>
  </si>
  <si>
    <t>Políticas y directrices claras aplicadas para evacuar y proteger a los servidores judiciales</t>
  </si>
  <si>
    <t>Programa de Prevención por parte de la ARL</t>
  </si>
  <si>
    <t>Normatividad (Leyes, Resoluciones) adoptada por el Gobierno Nacional por  la Emergencia Sanitaria para cumplir con los protocolos de bioseguridad y medidas de protección.</t>
  </si>
  <si>
    <t xml:space="preserve">
Elaboración  y aplicación de medidas de prevención, contención y mitigación del riesgo  ambiental asociado por parte de la entidad.</t>
  </si>
  <si>
    <t>Suceso de fuerza mayor que imposibilitan la gestión judicial</t>
  </si>
  <si>
    <t>Posibilidad de afectación ambiental debido al desconocimiento de las lineamientos ambientales y normatividad vigente ambiental</t>
  </si>
  <si>
    <t>Desconocimiento de los lineamientos ambientales y normatividad vigente ambiental</t>
  </si>
  <si>
    <t xml:space="preserve">Si el hecho llegara a presentarse, tendría consecuencias o efectos mínimos sobre la entidad.
</t>
  </si>
  <si>
    <t xml:space="preserve">Si el hecho llegara a presentarse, tendría bajo impacto o efecto sobre la entidad.
</t>
  </si>
  <si>
    <t xml:space="preserve">Si el hecho llegara a presentarse, tendría medianas consecuencias o efectos sobre la entidad.
</t>
  </si>
  <si>
    <t xml:space="preserve">Si el hecho llegara a presentarse, tendría altas consecuencias o efectos sobre la entidad
</t>
  </si>
  <si>
    <t>Afectación Ambiental</t>
  </si>
  <si>
    <t xml:space="preserve">Si el hecho llegara a presentarse, tendría desastrosas consecuencias o efectos sobre la entidad.
</t>
  </si>
  <si>
    <t>Si el hecho llegara a presentarse, tendría altas consecuencias o efectos sobre la entidad</t>
  </si>
  <si>
    <t>Si el hecho llegara a presentarse, tendría consecuencias o efectos mínimos sobre la entidad</t>
  </si>
  <si>
    <t>Si el hecho llegara a presentarse, tendría bajo impacto o efecto sobre la entidad</t>
  </si>
  <si>
    <t>Si el hecho llegara a presentarse, tendría medianas consecuencias o efectos sobre la entidad</t>
  </si>
  <si>
    <t>Si el hecho llegara a presentarse, tendría desastrosas consecuencias o efectos sobre la entidad</t>
  </si>
  <si>
    <t xml:space="preserve">
Divulgación de programas, guías y procedimientos del Plan de Gestión Ambiental, además del  acompañamiento y/o seguimiento a implementación del Acuerdo PSAA14-10160
</t>
  </si>
  <si>
    <t xml:space="preserve">Consolidación de la información de los servidores judiciales por medio del Directorio del SIGCMA </t>
  </si>
  <si>
    <t>1. Falta de socialización del Acuerdo PSAA14-10160. 
2.Baja participación de los funcionarios y servidores judiciales en las actividades de formación en el Sistema de Gestión Ambiental
3.Uso de correos no institucionales, que no permiten la llegada de campañas enviadas por correos masivos
4.  Poco compromiso en la aplicabilidad y formación de la cultura ambiental
5. Carencia del liderazgo en el Sistema de Gestión Ambiental</t>
  </si>
  <si>
    <t xml:space="preserve">Inadecuado registro de la gestion de los procesos misionales y actuaciones administrativa </t>
  </si>
  <si>
    <t xml:space="preserve">Posibilidad de incumplimiento de las metas establecidas debido al  inadecuado registro de la gestion de los procesos misionales y actuaciones administrativa </t>
  </si>
  <si>
    <t xml:space="preserve">Revisión y validación de la información por parte de la Secretaría , Consejo Seccional, las  Unidades de Desarrollo y Análisis Estadístico y de Administración de la Carrera Judicial. </t>
  </si>
  <si>
    <t>Seguimientos de control  periódicos para el registro de la información</t>
  </si>
  <si>
    <t>Reportar periódicamente los incidentes de fallas  técnicas de los aplicativos utilizados</t>
  </si>
  <si>
    <t xml:space="preserve">Cambios en la  planeación  y redistribución de funciones asignadas al personal </t>
  </si>
  <si>
    <t>Falencia en la gestión, control y seguimiento del proceso de reparto</t>
  </si>
  <si>
    <t>Posibilidad de incumplimiento de las metas establecidas debido a la falencia en la gestión, control y seguimiento del proceso de reparto</t>
  </si>
  <si>
    <t xml:space="preserve">Establecimiento de lineamientos y politicas claras de planeación y revisión del procedimiento establecido del proceso de reparto </t>
  </si>
  <si>
    <t>Revisión periódica del administrador del sistema cumpla lo previsto en el Acuerdo que regula el órden de los Despachos para el reparto.</t>
  </si>
  <si>
    <t>Revisión  periódica de las compensaciones de reparto correspondientes y del reparto de las demandas  y/o acciones Constitucionales  entre los Despachos competentes, dentro del término establecido. .</t>
  </si>
  <si>
    <t>1. Falta de seguimiento y control del cumplimiento efectivo de la actividad asignada. 
2. Falta de informaciòn pertinente para realizar la actividad (correos errados, direcciones erradas de las partes). 
3. Falta de recursos, medios electrònicos y tecnològicos para el cumplimiento de la actividad.  
4.Carencia de vinculaciòn de las partes y terceros que genera nulidades, demoras en el proceso.</t>
  </si>
  <si>
    <t xml:space="preserve">Inadecuada comunicación de las notificaciones judiciales </t>
  </si>
  <si>
    <t xml:space="preserve">Posibilidad de incumplimiento de las metas establecidas debido a la inadecuada comunicación de las notificaciones judiciales </t>
  </si>
  <si>
    <t xml:space="preserve">Verificación de recepción de correos electrónicos por Secretaría,  </t>
  </si>
  <si>
    <t xml:space="preserve">Seguimientos de control  periódicas de las notificaciones judiciales enviadas </t>
  </si>
  <si>
    <t>Revisión permanente de los datos consignados en el acta de reparto para confirmar que coincidan con el expediente.</t>
  </si>
  <si>
    <t xml:space="preserve">Revisión permanente de recepción de correos electrónicos por Secretaría y actualización de datos de las partes </t>
  </si>
  <si>
    <t xml:space="preserve">Implementación de las herramientas tecnólogicas adoptadas por la Rama Judicial  para el desarrollo de las actividades </t>
  </si>
  <si>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Mapa Final: </t>
    </r>
    <r>
      <rPr>
        <sz val="10"/>
        <rFont val="Arial Narrow"/>
        <family val="2"/>
      </rPr>
      <t>Encontrará la totalidad de la estructura para la identificación y valoración de los riesgos por proceso, acorde con el nivel de desagregación que se considere necesaria.</t>
    </r>
  </si>
  <si>
    <t>Analice las consecuencias que puede ocasionar a la organización la materialización del riesgo y escoja en la lista desplegable.</t>
  </si>
  <si>
    <r>
      <t xml:space="preserve">Consolida o resume los análisis sobre impacto + causa raíz, permitiendo contar con una redacción clara y concreta del riesgo identificado. Tenga en cuenta la estructura de alto nivel establecida , inicia con </t>
    </r>
    <r>
      <rPr>
        <b/>
        <sz val="9"/>
        <color theme="9" tint="-0.249977111117893"/>
        <rFont val="Arial Narrow"/>
        <family val="2"/>
      </rPr>
      <t xml:space="preserve">POSIBILIDAD DE + Impacto para la entidad + Causa Raíz </t>
    </r>
  </si>
  <si>
    <t xml:space="preserve">Recuerde que el control se define como la medida que permite reducir o mitigar un riesgo. Defina el control (es) que atacan las causas del riesgo, </t>
  </si>
  <si>
    <r>
      <t xml:space="preserve"> -</t>
    </r>
    <r>
      <rPr>
        <sz val="11"/>
        <rFont val="Arial Narrow"/>
        <family val="2"/>
      </rPr>
      <t xml:space="preserve"> </t>
    </r>
    <r>
      <rPr>
        <b/>
        <sz val="11"/>
        <rFont val="Arial Narrow"/>
        <family val="2"/>
      </rPr>
      <t xml:space="preserve"> Hoja 6 Clasificación del Riesgo:</t>
    </r>
    <r>
      <rPr>
        <sz val="11"/>
        <rFont val="Arial Narrow"/>
        <family val="2"/>
      </rPr>
      <t xml:space="preserve"> Información pertinente refente a la clasificación de los riesgos asociados.</t>
    </r>
  </si>
  <si>
    <r>
      <t xml:space="preserve"> -</t>
    </r>
    <r>
      <rPr>
        <sz val="11"/>
        <rFont val="Arial Narrow"/>
        <family val="2"/>
      </rPr>
      <t xml:space="preserve"> </t>
    </r>
    <r>
      <rPr>
        <b/>
        <sz val="11"/>
        <rFont val="Arial Narrow"/>
        <family val="2"/>
      </rPr>
      <t xml:space="preserve"> Hoja 7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</si>
  <si>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8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</si>
  <si>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9 Tabla de Valoración de Controles: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</si>
  <si>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10 Matriz de Calor: </t>
    </r>
    <r>
      <rPr>
        <sz val="11"/>
        <rFont val="Arial Narrow"/>
        <family val="2"/>
      </rPr>
      <t xml:space="preserve">En esta hoja, en la medida en que ese diligencia el Mapa Final, se verán reflejados los riesgos en su zona correspondiente. Esta hoja no se diligencia se genera de manera automática.
</t>
    </r>
  </si>
  <si>
    <r>
      <t xml:space="preserve"> -  </t>
    </r>
    <r>
      <rPr>
        <b/>
        <sz val="10"/>
        <rFont val="Arial Narrow"/>
        <family val="2"/>
      </rPr>
      <t>Hoja 11 a la 14 Seguimientos Trimestrales</t>
    </r>
    <r>
      <rPr>
        <sz val="10"/>
        <rFont val="Arial Narrow"/>
        <family val="2"/>
      </rPr>
      <t xml:space="preserve">: En estas hojas de cálculo se realiza el seguimiento trimestral del mapa final de riesgos </t>
    </r>
  </si>
  <si>
    <t>EVENTOS INTERNOS AMBIENTALES</t>
  </si>
  <si>
    <t xml:space="preserve">Efectos ambientales internos que puedan afectar la entidad y por ende causando un impacto al medio ambiente </t>
  </si>
  <si>
    <t>Eventos Ambientales Internos</t>
  </si>
  <si>
    <t xml:space="preserve"> Matriz de Calor </t>
  </si>
  <si>
    <t/>
  </si>
  <si>
    <t>Evitar,Reducir (Compartir),Reducir(Mitigar)</t>
  </si>
  <si>
    <t>Reducir (Compartir),Reducir(Mitigar), Evitar</t>
  </si>
  <si>
    <t>Aceptar el riesgo, Reducir (Compartir),Reducir(Mitigar)</t>
  </si>
  <si>
    <t>Aceptar el riesgo</t>
  </si>
  <si>
    <t>La actividad que conlleva el riesgo se ejecuta como máximo 2 veces por año</t>
  </si>
  <si>
    <t>SEGUIMIENTO MATRIZ DE RIESGOS SIGCMA 1 TRIMESTRE</t>
  </si>
  <si>
    <t xml:space="preserve">IDENTIFICACIÓN DEL RIESGO </t>
  </si>
  <si>
    <t>VALORACION RIESGO INHERENTE</t>
  </si>
  <si>
    <t>VALORACION RIESGO RESIDUAL</t>
  </si>
  <si>
    <t>ACTIVIDADES</t>
  </si>
  <si>
    <t>PROCESO LIDER</t>
  </si>
  <si>
    <t>FECHA DE LA ACTIVIDAD</t>
  </si>
  <si>
    <t>ANÁLISIS DEL RESULTADO FINAL 
1 TRIMESTRE</t>
  </si>
  <si>
    <t>Causas Inmediata</t>
  </si>
  <si>
    <t>PROBABILIDAD</t>
  </si>
  <si>
    <t>NIVEL</t>
  </si>
  <si>
    <t xml:space="preserve">IMPACTO </t>
  </si>
  <si>
    <t>CENTRAL</t>
  </si>
  <si>
    <t>SECCIONAL</t>
  </si>
  <si>
    <t xml:space="preserve"> INICIO
DIA/MES/AÑO</t>
  </si>
  <si>
    <t>FIN 
DIA/MES/AÑO</t>
  </si>
  <si>
    <t>SEGUIMIENTO MATRIZ DE RIESGOS SIGCMA 2 TRIMESTRE</t>
  </si>
  <si>
    <t>ANÁLISIS DEL RESULTADO FINAL 
2 TRIMESTRE</t>
  </si>
  <si>
    <t>SEGUIMIENTO MATRIZ DE RIESGOS SIGCMA 3 TRIMESTRE</t>
  </si>
  <si>
    <t>ANÁLISIS DEL RESULTADO FINAL 
3 TRIMESTRE</t>
  </si>
  <si>
    <t>SEGUIMIENTO MATRIZ DE RIESGOS SIGCMA 4 TRIMESTRE</t>
  </si>
  <si>
    <t>ANÁLISIS DEL RESULTADO FINAL 
4 TRIMESTRE</t>
  </si>
  <si>
    <t>Riesgo</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</si>
  <si>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rgb="FF002060"/>
        <rFont val="Arial Narrow"/>
        <family val="2"/>
      </rPr>
      <t>Paso 2: identificación del riesgo</t>
    </r>
    <r>
      <rPr>
        <sz val="11"/>
        <rFont val="Arial Narrow"/>
        <family val="2"/>
      </rPr>
      <t xml:space="preserve">, donde se explica ampliamente las bases para adelantar este análisis.
Así mismo, considere en el </t>
    </r>
    <r>
      <rPr>
        <b/>
        <sz val="11"/>
        <color rgb="FF002060"/>
        <rFont val="Arial Narrow"/>
        <family val="2"/>
      </rPr>
      <t>Paso 3: valoración del riesgo</t>
    </r>
    <r>
      <rPr>
        <sz val="11"/>
        <rFont val="Arial Narrow"/>
        <family val="2"/>
      </rPr>
      <t xml:space="preserve"> los lineamientos para definir el No. de veces que se hace la actividad con la cual se relaciona el riesgo y su impacto en términos establecidos en la Tabla de Impacto. En este mismo paso se analizan los controles que deben responder a los atributos de eficiencia e informativos.
</t>
    </r>
  </si>
  <si>
    <t>Utilice la lista de despligue que se encuentra parametrizada, le aparecerán las opciones: 1)Daños Activos Fijos/Eventos Externos, 2)Ejecucion y Administracion de procesos, 3)Fallas Tecnologicas, 4)Fraude Externo, 5)Fraude Interno, 6)Relaciones Laborales, 7)Usuarios, productos y practicas organizacionales, 8)Evento Internos Ambientales</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</si>
  <si>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I-J)</t>
  </si>
  <si>
    <t>Utilice la lista de despligue que se encuentra parametrizada, le aparecerán las opciones de la tabla de Impacto del presente documento. La matriz automáticamente hará el cálculo para el nivel de impacto inherente (Columnas L-M)</t>
  </si>
  <si>
    <t>Teniendo en cuenta que ingresó la información de PROBABILIDAD e IMPACTO, la matriz automáticamente hará el cálculo para la zona de riesgo inherente (Columna N)</t>
  </si>
  <si>
    <t>Esta casilla no se diligencia, depende de la selección en la columna R.</t>
  </si>
  <si>
    <t>Utilice la lista de despligue que se encuentra parametrizada, le aparecerán las opciones: 1)Preventivo, 2)Detectivo, 3)Correctivo.</t>
  </si>
  <si>
    <t>Utilice la lista de despligue que se encuentra parametrizada, le aparecerán las opciones: 1)Automático, 2)Manual.</t>
  </si>
  <si>
    <t xml:space="preserve">La matriz automáticamente hará el cálculo para el control analizado (Columna T) </t>
  </si>
  <si>
    <t xml:space="preserve">Utilice la lista de despligue que se encuentra parametrizada, le aparecerán las opciones: 1)Documentado, 2)Sin documentar. Estas no se presentan valoración </t>
  </si>
  <si>
    <t xml:space="preserve">Utilice la lista de despligue que se encuentra parametrizada, le aparecerán las opciones: 1)Continua, 2)Aleatoria. Estas no se presentan valoración </t>
  </si>
  <si>
    <t xml:space="preserve">Utilice la lista de despligue que se encuentra parametrizada, le aparecerán las opciones: 1)Con Registro, 2) Sin Registro.Estas no se presentan valoración </t>
  </si>
  <si>
    <r>
      <t>La matriz automáticamente hará el cálculo, acorde con el control o controles definidos con sus atributos analizados, lo que permitirá establecer e</t>
    </r>
    <r>
      <rPr>
        <sz val="9"/>
        <color theme="1"/>
        <rFont val="Arial Narrow"/>
        <family val="2"/>
      </rPr>
      <t>l nivel de riesgo inherente</t>
    </r>
    <r>
      <rPr>
        <sz val="9"/>
        <rFont val="Arial Narrow"/>
        <family val="2"/>
      </rPr>
      <t xml:space="preserve"> (Columnas AA -AD- AE-AF-AG-AH).</t>
    </r>
  </si>
  <si>
    <t>Utilice la lista de despligue que se encuentra parametrizada, le aparecerán las opciones: 1)Aceptar, 2)Evitar, 3)Reducir (compartir), 4)Reducir (mitigar) y tener en cuenta el tratamiento a  implementar que se encuentra estipulado en la Hoja 10 de Matriz de Calor en la parte derecha.</t>
  </si>
  <si>
    <t>Utilice la lista de despligue que se encuentra parametrizada, le aparecerán las opciones: 1)Finalizado, 2)En curso, la selección en este caso dependerá de las acciones del plan que se hayan establecido en cada caso.</t>
  </si>
  <si>
    <t>Cualquier afectación a la violacion de los derechosn de los cuidadanos se considera con consecuencias altas.</t>
  </si>
  <si>
    <t>Cualquier afectación la violacion de los derechos de los ciudadanos se considera con consecuencias desastrosas.</t>
  </si>
  <si>
    <t>Reputacional (Corrupción)</t>
  </si>
  <si>
    <t>Cualquier afectación a la violacion de los derechos de los ciudadanos se considera con consecuencias altas</t>
  </si>
  <si>
    <t>Cualquier afectación a la violacion de los derechos de los ciudadanos se considera con consecuencias desastrosas</t>
  </si>
  <si>
    <t>Vencimiento de Términos</t>
  </si>
  <si>
    <t>Suspensión o no realización de las Audiencias Programadas</t>
  </si>
  <si>
    <t>Inconsistencias en el reparto</t>
  </si>
  <si>
    <t>Pérdida de documentos</t>
  </si>
  <si>
    <t>Corrupción</t>
  </si>
  <si>
    <t>Interrupción o demora en el Servicio Público de Administrar  Justicia</t>
  </si>
  <si>
    <t>Inaplicabilidad de la normavidad ambiental vigente</t>
  </si>
  <si>
    <t xml:space="preserve">Inexactitud en el registro de la gestion de los procesos misionales y actuaciones administrativa </t>
  </si>
  <si>
    <t>Incumplimiento de los objetivos y metas trazadas para el cumplimiento de los términos legales.</t>
  </si>
  <si>
    <t>Listas de asistencia de las actividades de formación virtual y Autodiagnóstico inicial de estado de la Gestión Ambiental en las diferentes sedes</t>
  </si>
  <si>
    <t>Listas de asistencia de las sensibilización y capacitaciones charlas del Sistema de Gestión Ambiental y "Formación de Auditores en la Norma NTC ISO 14001:2015 y en la Norma Técnica de la Rama Judicial NTC 6256 :2018" por parte del  SIGCMA</t>
  </si>
  <si>
    <t xml:space="preserve">Actas de reunión donde se ratifica el compromiso de la Alta Dirección, para la implementación, mantenimiento y fortalecimiento del Sistema de Gestión Ambiental y del Plan de Gestión Ambiental de la Rama Judicial por medio de revisiones y seguimiento periódico por medio de los Comites del SIGCMA y reuniones de la Alta Dirección  </t>
  </si>
  <si>
    <t xml:space="preserve">Divulgación de la norma ISO 37001:2016, Plan de Anticorrupción  formación en valores y principios propios de la entidad </t>
  </si>
  <si>
    <t>Divulgación del Código de Etica de Buen Gobierno a traves de la  página web de la Rama Judicial</t>
  </si>
  <si>
    <t>Actas de reunión y divulgación de la Ley 1474 del 2011 Ley Anticorrupccion y la Ley 1712 del 2014 Ley de Transparencia por medio de reuniones Cómites del SIGCMA y  reuniones de la Alta Dirección</t>
  </si>
  <si>
    <t>Actualización de datos cuando se registre las solicitudes por parte del usuario en el centro de servicio</t>
  </si>
  <si>
    <t>Archivo de  control y seguimiento de vencimientos de términos</t>
  </si>
  <si>
    <t>DESPACHO JUDICIAL</t>
  </si>
  <si>
    <t>g</t>
  </si>
  <si>
    <t>JUZGADOS ADMINSTRATIVOS DEL CIRCUITO DE IBAGUÉ</t>
  </si>
  <si>
    <t>CONTENCIOSA ADMINISTRATIVA</t>
  </si>
  <si>
    <t>Modificación de la normatividad vigente</t>
  </si>
  <si>
    <t>Actualización del Marco normativo.</t>
  </si>
  <si>
    <t>Modificacion y fortalecimiento de la estructura organizacional de la Rama Judicial o del régimen de Carrera Judicial.</t>
  </si>
  <si>
    <t>Implementación de buenas practicas en la Jurisdicción de lo Contencioso Administratrivo  a fin de  agilizar las actuaciones procesales acorde a los nuevos cambios normativo.</t>
  </si>
  <si>
    <t>Aplicabilidad de nuevas normas a consencuencia del COVID-19</t>
  </si>
  <si>
    <t>Asignación presupuestal no ajustada a las necesidades reales de la Rama Judicial</t>
  </si>
  <si>
    <t>Planeación a partir de las necesidades reales y optimización de recursos asignados</t>
  </si>
  <si>
    <t xml:space="preserve">Afectacion en la economia incrementa la criminalidad generado por el desempleo ocasionando una mayor demanda y congestión judicial </t>
  </si>
  <si>
    <t>Incremento del presupuesto asignado a la Rama Judicial para el desarrollo misional de la administración de justicia.</t>
  </si>
  <si>
    <t>No realización de audiencias ante ausencia de conexión efectiva a equipos tecnológicos e internet o por falta de conocimiento para el uso de herramientas tecnológicas de las partes interesadas externas</t>
  </si>
  <si>
    <t>Incremento de la credibilidad y confianza en la administracion de justicia en la comunidad.</t>
  </si>
  <si>
    <t>Afectación del orden público generando la imposibilidad de ingresar a las sedes ocasionando una mayor demanda judicial y congestión judicial.</t>
  </si>
  <si>
    <t>Servicio de acompañamiento de la Policía Nacional para desarrollar diligencias judiciales y la necesidad de asignar seguridad privada permanente a las sedes que carezcan de ella.</t>
  </si>
  <si>
    <t>Realización de alianzas estratégicas con actores públicos y privados que puedan brindar acompañamiento a procesos de capacitación para los servidores judiciales (Universidad de Ibagué, Universidad del Tolima,  Cámara de Comercio y ESAP entre otros)</t>
  </si>
  <si>
    <t>Insuficiencia de los medios tecnológicos y conectividad en las depedencias de la Rama Judicial</t>
  </si>
  <si>
    <t>Ampliación de los canales virtuales y su socialización acorde con las politicas de MinTics.</t>
  </si>
  <si>
    <t xml:space="preserve">Escalar ante la Agencia Nacional de Defensa Jurídica del Estado la necesidad de la creación de un aplicativo de diligenciamiento obligatorio por todas las autoridades que cumplan funciones públicas, relativo a los procesos que han promovido o promuevan en su contra. </t>
  </si>
  <si>
    <t>Falta de una herramienta tecnólogica que integre  actividades interdependientes entre dos o más entidades (Fiscalía, defensoría del pueblo, policia, etc.) para agendamientos mas ágiles, eficaces y eficiente de las audiencias y lograr el  cumplimiento óptimo de la audiencia en pro de la descongestión judicial.</t>
  </si>
  <si>
    <t>Ausencia de portal único de información del Estado (Ramas del poder, órganos autónomos y demás entes especiales), que garantice la consulta de información en línea de toda la información oficial. -Gobierno en Línea).</t>
  </si>
  <si>
    <t>Avance paulatino en la ampliación de la cobertura del programa Gobierno en Línea que integre toda la información que debe ser de conocimiento público.</t>
  </si>
  <si>
    <t>Desactualización en cambios normativos y jurisprudenciales</t>
  </si>
  <si>
    <t>La declaratoria de Pandemia por Contagio de la Covid 19 </t>
  </si>
  <si>
    <t>Existencia de protocolos de bioseguridad específicos para el sector justicia</t>
  </si>
  <si>
    <t>No contemplar las modificaciones en materia ambiental de acuerdo con las disposiciones legales nacionales y locales.</t>
  </si>
  <si>
    <t>Estrategias del Gobierno Nacional definidas en el Plan de Desarrollo 2018 -2022, donde se busca fortalecer el modelo de desarrollo economico, ambiental y social. Economía Circular.</t>
  </si>
  <si>
    <t>Inadecuada disposición de residuos e inservibles  acordes con la legislación ambiental en la materia acorde con las políticas del Gobierno Nacional y Local.</t>
  </si>
  <si>
    <t>Realización de jornadas de concientización sobre la importancia del carácter imperativo sobre el manejo y disposición de los residuos e inservibles.</t>
  </si>
  <si>
    <t xml:space="preserve">Contemplación de los fenomenos naturales (Inundación, quema de bosques, sismo, vendavales).
</t>
  </si>
  <si>
    <t>Con la pandemia del COVID - 19, se han fomentado nuevas estrategias para impartir justicia, que contribuyen a la disminución de los impactos ambientales que genera el desarrollo de éstas actividades en sitio.</t>
  </si>
  <si>
    <t>Avance en la formación del Juez como Lider de Proceso  con bases orientadas al  direccionamiento de la planeación y gestión de su  despacho e implementación del plan de acción para los Juzgados Administrativos de Ibagué</t>
  </si>
  <si>
    <t>Falta de liderazgo y trabajo en equipo de los líderes de proceso en el despacho judicial.</t>
  </si>
  <si>
    <t>Personal integrado por servidores judiciales de alto nivel profesional y capacitado para llevar a cabo las funciones asignadas. </t>
  </si>
  <si>
    <t>El desconocimiento del SIGCMA para la calidad del sistema y un mejor servicio a las partes interesadas.</t>
  </si>
  <si>
    <t>Avance en la formación del Juez como Lider de Proceso con bases orientadas al direccionamiento de la planeación y gestión de su despacho.</t>
  </si>
  <si>
    <t>Ausencia de apropiación del rol asignado en el  SIGCMA.</t>
  </si>
  <si>
    <t>Cualificación de los requisitos para el ingreso y permanencia de servidores judiciales en la Rama Judicial</t>
  </si>
  <si>
    <t>Falta de estandarización de los procesos y procedimientos del SIGCMA por especialidad y jurisdicción.</t>
  </si>
  <si>
    <t>Asignación de responsabilidades mediante acto administrativo y rotación de funciones como líder.</t>
  </si>
  <si>
    <t>Falta de tiempo para asistir a las capacitaciones y actualizaciones en las herramientas del SIGCMA.</t>
  </si>
  <si>
    <t>Capacitación recibida en normas ISO estructuras de alto nivel.</t>
  </si>
  <si>
    <t xml:space="preserve">Autogestión del conocimiento.
</t>
  </si>
  <si>
    <t>Normalización y estandarización de los comites del SIGCMA a nivel nacional por parte de la Coordinación Nacional del SIGCMA.</t>
  </si>
  <si>
    <t>Definición de roles y responsabilidades de los  líderes de proceso, para el funcionamiento del SIGCMA.</t>
  </si>
  <si>
    <t>Formación del Juez en  normas  de estructura de alto nivel y en los temas referentes al SIGCMA</t>
  </si>
  <si>
    <t>El compromiso de la Alta Dirección y de los líderes de proceso, para ampliar, mantener y mejora el SIGCMA</t>
  </si>
  <si>
    <t>Insuficiencia de recursos económicos, físicos y humanos destinados al mantenimiento del SIGCMA (Interno)</t>
  </si>
  <si>
    <t>Aprovechamiento de licencias de microsoft Office 365 y aplicativos de la Rama Judicial</t>
  </si>
  <si>
    <t>Falta de presupuesto para la adecuada gestión judicial.</t>
  </si>
  <si>
    <t>Insuficiencia de  personal  para atender la función misional de los despachos judiciales y las partes interesadas, debido a la carga laboral propia y el aumento de asuntos a conocer, a raiz de la ampliación de las competencias asignadas por los cambios normativos del CPACA.</t>
  </si>
  <si>
    <t>Compromiso en el desarrollo de las  funciones asignadas al personal adscrito a la depedencia judicial, optimizando un adecuado clima organizacional y un aumento de la productividad.</t>
  </si>
  <si>
    <t>Extensión en los horarios laborales del trabajo en casa, lo que afecta el bienestar físico, la salud mental y emocional en los servidores judiciales y su entorno familiar.</t>
  </si>
  <si>
    <t xml:space="preserve">Falta de formación en procesos para la digitalización, consolidación de los procesos de digitalización y todo lo relacionado con la seguridad de los  expedientes judiciales en linea. </t>
  </si>
  <si>
    <t xml:space="preserve">Directices  impartidas por el Consejo Superior de la Judicatura para la implementación del expediente electronico.
</t>
  </si>
  <si>
    <t>Avance en la digitalización de procesos judiciales fisicos, utilizando las herramientas sumistradas por office 365, para mostrar la información.</t>
  </si>
  <si>
    <t>Resistencia a a la gestión del conocimiento y a la gestión del cambio.</t>
  </si>
  <si>
    <t>Falta de fortalecimiento en lo relativo al SIGCMA, a modelos de gestión, seguridad informatica, normas antisoborno, normas de bioseguridad etc.,  por parte de algunos servidores judiciales</t>
  </si>
  <si>
    <t>Capacitación en software y aplicativos a disposición para la realización de los actividades propias de administrar justicia</t>
  </si>
  <si>
    <t>Deficiencia e incompetencia de auxiliares de la justicia (compromiso) al ser designados para realizar dictamenes dentro de los procesos misionales.</t>
  </si>
  <si>
    <t>Mejor prestacion del servicio de administración de justicia debido a la   implementación de los protocolos de bioseguridad definidos por la Rama Judicial para el acceso a las sedes.</t>
  </si>
  <si>
    <t>No hacer uso adeucuado de los recursos tecnológicos en la actividad judicial.</t>
  </si>
  <si>
    <t xml:space="preserve">Autocapacitación del personal en  materia normativa de lo contencioso administrativo,  sus cambios y nuevos requerimientos.
</t>
  </si>
  <si>
    <t xml:space="preserve">Implementar la Gestión del conocimiento generada por las experiencias de los servidores documentada en instructivos y guias.
</t>
  </si>
  <si>
    <t>Falta de implementación del expediente electrónico para todos los procesos en trámite y que se encuentra en el archivo de gestión.</t>
  </si>
  <si>
    <t xml:space="preserve">Aprovechamiento de las  TIC's y todos los recursos digitales, para la realización de audiencias virtuales tales como Microsoft Teams, Lifesize, Skype,  teleconferencias WhatsApp, mensaje de texto.
</t>
  </si>
  <si>
    <t>Aplazamiento de audiencias por solicitud de las partes interesadas.</t>
  </si>
  <si>
    <t>Capacitaciones realizadas en herramientas y aplicativos tecnológicos grabadas por la EJRLB y divulgación de su existencia.</t>
  </si>
  <si>
    <t xml:space="preserve">Alta carga laboral que hace imposible el cumplimiento de algunos términos judiciales. </t>
  </si>
  <si>
    <t>Acceso permanente a las grabaciones de las capacitaciones que quedan publicadas en las redes sociales y aplicativos de microsoft.</t>
  </si>
  <si>
    <t>Insuficiencia  de  recursos tecnológicos (hardware y software)  para los servidores judiciales en trabajo remoto.</t>
  </si>
  <si>
    <t>Implementación de estrategias para la comunicación con las partes externas interesadas, digitalización de expedientes y el acceso de los usuarios a estos</t>
  </si>
  <si>
    <t>Duplicidad de solicitud de la misma información por parte de diferentes dependencias y entidades del sector público, cuya atención retrasa la actividad judicial.</t>
  </si>
  <si>
    <t>Falta de divulgación de lineamiento relacionados con la seguridad informática de las audiencias y demás actividades propias del proceso juridico.</t>
  </si>
  <si>
    <t>Falta de un sistema que implemente la digitalización integral de todos los procesos en trámite y los que se encuentran en archivo de gestión (comprenda los documentos impresos, audiencias y demás documentos en medios magnéticos)</t>
  </si>
  <si>
    <t xml:space="preserve">Existencia de protocolos para la realización de audiencias virtuales y guía de consultas de procesos en línea </t>
  </si>
  <si>
    <t>Deficiencia en la atención y solución de casos por parte de la mesa de ayuda. </t>
  </si>
  <si>
    <t>Avance del plan de digitalización de la Rama Judicial acorde con el protocolo del expediente electrónico</t>
  </si>
  <si>
    <t>Acceso remoto y consulta de procesos a través de la página web de la Rama Judicial para la consulta de procesos.</t>
  </si>
  <si>
    <t>Desactualización de documentación propia de las actividades del despacho, del SIGCMA  a raíz de los nuevos métodos implementados.</t>
  </si>
  <si>
    <t>Avance en la actualización permanente de documentos y procedimientos del SIGCMA</t>
  </si>
  <si>
    <t>Falta de conocimiento para la implementación de las Tablas de Retención Documental.</t>
  </si>
  <si>
    <t>Acceso a consulta de normatividad en medios virtuales de la Rama Judicial</t>
  </si>
  <si>
    <t>Insuficiencia de mobiliarios y archivadores para mantener los documentos, el tiempo establecido en la tabla de retención documental antes de su archivo definitivo. </t>
  </si>
  <si>
    <t>Mobiliario e instalaciones para el personal de trabajo que no van acorden con los estándares de salud ocupacional.</t>
  </si>
  <si>
    <t>Falta de seguridad en áreas de acceso a algunos despachos judiciales</t>
  </si>
  <si>
    <t>Falta de vigilancia y seguridad en el desarrollo de las audiencias en el edificio donde funcionan los juzgados administrativos de Ibagué</t>
  </si>
  <si>
    <t>Insuficiencia de equipos tecnológicos dado el trabajo virtual.</t>
  </si>
  <si>
    <t>Desaprovechamiento de canales de comunicaciones, para generar mayor información a las partes interesadas.</t>
  </si>
  <si>
    <t>Nuevos canales y medios de comunicación para la prestación del servicio de administración de justicia (correos electrónicos, herramientas de Microsoft 365, Whatsapp), que propenden por garantizar el acceso a la información de cualquier parte interesada.</t>
  </si>
  <si>
    <t>Fluctuaciones en el suministro de internet y acceso a la plataformas de la Rama Judicial. Carencia de amplios canales o autopistas de internet que faciliten la gestión judicial.</t>
  </si>
  <si>
    <t> Ausencia de uniformidad y oportunidad en la publicación web de todas las actuaciones de los Juzgados Administrativos de Ibagué</t>
  </si>
  <si>
    <t>AMBIENTALES</t>
  </si>
  <si>
    <t>Desconocimiento del Plan de Gestión Ambiental que aplica para la Rama Judicial Acuerdo PSAA14-10160</t>
  </si>
  <si>
    <t xml:space="preserve">Disminución significativa en el consumo de servicios públicos por efecto de la aplicación del aforo en las sedes judiciales </t>
  </si>
  <si>
    <t>Incremento en el consumo de servicios durante las actividades desarrollada en casa</t>
  </si>
  <si>
    <t>Disminución en el uso de papel, toners y demás elementos de oficina al implementar el uso de medios tecnológicos.</t>
  </si>
  <si>
    <t xml:space="preserve">No se cuenta con un adecuado manejo de sustancias químicas, tal como se define en el Programa de Manejo Seguro de Sustancias Químicas.
</t>
  </si>
  <si>
    <t>Compromiso de la Alta Dirección, para la implementación, mantenimiento y fortalecimiento del Sistema de Gestión Ambiental y del Plan de Gestión Ambiental de la Rama Judicial.</t>
  </si>
  <si>
    <t>Limitación en la separación de residuos según el nuevo código de colores durante las actividades desarrollada en casa.</t>
  </si>
  <si>
    <t>Mayor accesibilidad a las acciónes de sensibilización y capacitaciones del Sistema de Gestión Ambiental</t>
  </si>
  <si>
    <t>Procesos de capacitación por medio de diplomados en  "Formación de Auditores en la Norma NTC ISO 14001:2015 y en la Norma Técnica de la Rama Judicial NTC 6256 :2018" por parte del  SIGCMA</t>
  </si>
  <si>
    <t>3,5,13,24,34,35,36,37</t>
  </si>
  <si>
    <t>6,10,30,31,31,33,34</t>
  </si>
  <si>
    <t xml:space="preserve">Plan de acción 
</t>
  </si>
  <si>
    <t xml:space="preserve">Actualizar permanentemente el  marco normativo en los despachos judiciales </t>
  </si>
  <si>
    <t>1,3,12,14,15</t>
  </si>
  <si>
    <t>1,2,11</t>
  </si>
  <si>
    <t xml:space="preserve">Matriz de riesgos </t>
  </si>
  <si>
    <t xml:space="preserve">Promover la unificación de criterios sobre la aplicación de modificaciones en la legislación y la jurisprudencia </t>
  </si>
  <si>
    <t>1,3,12,13,14,15</t>
  </si>
  <si>
    <t>7,18,28</t>
  </si>
  <si>
    <t xml:space="preserve">Autogestionar el conocimiento (autocapacitación de acuerdo con programación definida por cada despacho)
</t>
  </si>
  <si>
    <t>7,18,19,21,22,28</t>
  </si>
  <si>
    <t xml:space="preserve">Control de vencimiento de términos procesales y notificaciones </t>
  </si>
  <si>
    <t>18, 20</t>
  </si>
  <si>
    <t>Priorizar el impulso de los procesos más antiguos en procura de proporcionar respuesta oportuna a la demanda de justicia</t>
  </si>
  <si>
    <t>1,9,11,17,18,20,22</t>
  </si>
  <si>
    <t>2,3,13</t>
  </si>
  <si>
    <t xml:space="preserve">Implementar canales de comunicación de fácil acceso  para los usuarios y socializarlos con las partes interesadas internas y externas
</t>
  </si>
  <si>
    <t>31,32,33</t>
  </si>
  <si>
    <t>20,23,29</t>
  </si>
  <si>
    <t>Escalar ante las instancias de decisión la adecuación de infraestructura, suministro de mobiliario adecuado, insuficiencia de recurso humano</t>
  </si>
  <si>
    <t>8,9,10</t>
  </si>
  <si>
    <t>8,19,22,26,27,30</t>
  </si>
  <si>
    <t>Conocer e implementar las diferentes herramientas tecnológicas dispuestas para la prestación del servicios de justicia, la realización de audiencias virtuales y la gestión del expediente judicial.</t>
  </si>
  <si>
    <t>4,8,10,11</t>
  </si>
  <si>
    <t>19,20,21,22,23</t>
  </si>
  <si>
    <t>23,24,25,26</t>
  </si>
  <si>
    <t xml:space="preserve">Consolidar los procesos de digitalización en concordancia con el protocolo adoptado para el manejo del expediente electrónico </t>
  </si>
  <si>
    <t>9,11,15,16</t>
  </si>
  <si>
    <t>14,15,20,25</t>
  </si>
  <si>
    <t>Asignar el personal con el perfil requerido para realizar gestiones de tipo específico o judicial, optimizando la colaboración de judicantes y practicantes</t>
  </si>
  <si>
    <t>9,10,11,12,14</t>
  </si>
  <si>
    <t xml:space="preserve">Adelantar campañas sobre manejo y disposición de residuos peligrosos e inservibles </t>
  </si>
  <si>
    <t>Realizar reuniones mensuales para la socialización, actualización y seguimiento de las actividades a cargo de los líderes del SIGCMA.</t>
  </si>
  <si>
    <t>1,3,4,5,6,7,13,34,35,36,37</t>
  </si>
  <si>
    <t>6,7,8,9,10,11,13,18,30,31,32,33,34</t>
  </si>
  <si>
    <t>Desarrollar habilidades de liderazgo, planeación, trabajo en equipo, conocimiento y apropiación  del SIGCMA, por parte de los líderes de proceso.</t>
  </si>
  <si>
    <t>Definir y asignar responsables para los roles de líderes de proceso y de profesionales de enlace para el funcionamiento del SIGCMA.</t>
  </si>
  <si>
    <t xml:space="preserve">Asistir y participar activamente en los procesos de normalización y estandarización de procesos y procedimientos conforme a la programación definida por la Coordinación Nacional del SIGCMA </t>
  </si>
  <si>
    <t>Fortalecer el conocimiento del SIGCMA,  modelos de gestión, seguridad informatica, normas antisoborno, normas de bioseguridad etc.,  por parte de los servidores judiciales</t>
  </si>
  <si>
    <t>3,4,5,6,13</t>
  </si>
  <si>
    <t>Medición de satisfacción al usuario mediante realización de encuestas.</t>
  </si>
  <si>
    <t>16,22,23</t>
  </si>
  <si>
    <t>Fortalecer el conocimiento y cumplimiento de los protocolos de bioseguridad</t>
  </si>
  <si>
    <t>Vinculación de personal para práctica jurídica (judicantes y practicantes) en alianza con las Universidades del área que ofrecen el programa de pregrado en DERECHO.</t>
  </si>
  <si>
    <t>6,9,18</t>
  </si>
  <si>
    <t>3,11,13</t>
  </si>
  <si>
    <t xml:space="preserve">1.Falta de planeacion y organizacion en el proceso de reparto. 
2. Falta de capacidad instalada para atender el alto volúmen de trabajo debido a la cantidad de expedientes que se recepcionan.           
3. Errores en el diligenciamiento del acta de reparto.
</t>
  </si>
  <si>
    <r>
      <t xml:space="preserve">1. Falta de implementación del expediente electrónico en todas las dependencias y juzgados
2.Falta de software institucional para el control en el archivo de documentos tanto físicos como virtuales.
</t>
    </r>
    <r>
      <rPr>
        <sz val="11"/>
        <rFont val="Calibri"/>
        <family val="2"/>
        <scheme val="minor"/>
      </rPr>
      <t>3.Desconocimiento e inaplicabilidad de las Tablas de Retención Documental (TRD)</t>
    </r>
    <r>
      <rPr>
        <sz val="11"/>
        <color theme="1"/>
        <rFont val="Calibri"/>
        <family val="2"/>
        <scheme val="minor"/>
      </rPr>
      <t xml:space="preserve">
4.Volumen excesivo de ingreso de expedientes para el personal asignado,  generando demoras en la organización de los expediente
5. Carencia de organización documental</t>
    </r>
  </si>
  <si>
    <t>1.Falta de herramientas tecnológicas que permitan el buen desarrollo de la audiencia (Sistema de Grabación, Software, Hardware, microfonos, diademas entre otros)
2.Programación de audiencias sin tener en cuenta tiempos de duración para su realización.
3.Falta de comunicación oportuna o errores en la notificación a las partes interesadas externas
4.Carencia de internet y  conectividad adecuada para los  equipos en las sedes judiciales y salas de audiencias.
5.Desactualización de la información suministrada por el usuario para la debida citación.</t>
  </si>
  <si>
    <t xml:space="preserve">1.Imprecisión al establecer lineamientos de planeaciòn  para el desarrollo de las tareas propias del despacho.
2.Deficiencia en las competencias necesarias del personal del despacho. 
3.Insuficiencia de equipos y soporte tecnológicos para el trabajo presencial y  virtual.
4.Complejidad de los procesos judiciales.
5.Insuficiencia de personal para la carga laboral presentada.
</t>
  </si>
  <si>
    <t xml:space="preserve">1. Errores en la información registrada en los aplicativos Justicia XXI WEB y SIERJU-BI
2.Insuficiencia de personal para la carga laboral presentada. 
3.Fallas en la funcionalidad de los aplicativos    
4.Incremento de solicitudes  por la  alta demanda judiciales 
5.Inadecuado control de verificación del registro de la información </t>
  </si>
  <si>
    <t>Asignación de adecuados lineamientos de planeación  y redistribución de funciones asignadas al personal del despacho</t>
  </si>
  <si>
    <t>DESPACHOS JUDICIALES CONTENCIOSO ADMINISTRATIVO DE IBAGUÉ</t>
  </si>
  <si>
    <t xml:space="preserve">1. Falta de implementación de modelos operativos de preparación de audiencias (MOPA's) y guías de realización de audiencias para reducir el tiempo de las diligencias.
2.Insuficiencia de personal para la carga laboral presentada.
3.Incremento de solicitudes vía correo electrónico, reparto de demandas y solicitudes judiciales..
4.Afectación del orden público, genera mayor demanda y congestión de la justicia.
</t>
  </si>
  <si>
    <t>Error en las notificaciones judicales</t>
  </si>
  <si>
    <t>Despachos Judiciales Contencioso Administrativo de Ibague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</si>
</sst>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2" x14ac:knownFonts="1">
    <font>
      <sz val="11"/>
      <color theme="1"/>
      <name val="Calibri"/>
      <family val="2"/>
      <scheme val="minor"/>
    </font>
    <font>
      <sz val="11"/>
      <color theme="1"/>
      <name val="Arial Narrow"/>
      <family val="2"/>
    </font>
    <font>
      <sz val="14"/>
      <color theme="1"/>
      <name val="Arial Narrow"/>
      <family val="2"/>
    </font>
    <font>
      <b/>
      <sz val="11"/>
      <color theme="1"/>
      <name val="Arial Narrow"/>
      <family val="2"/>
    </font>
    <font>
      <b/>
      <sz val="11"/>
      <color theme="0"/>
      <name val="Arial Narrow"/>
      <family val="2"/>
    </font>
    <font>
      <b/>
      <sz val="14"/>
      <color theme="0"/>
      <name val="Arial Narrow"/>
      <family val="2"/>
    </font>
    <font>
      <b/>
      <sz val="16"/>
      <color theme="0"/>
      <name val="Arial Narrow"/>
      <family val="2"/>
    </font>
    <font>
      <b/>
      <sz val="22"/>
      <color theme="1"/>
      <name val="Arial"/>
      <family val="2"/>
    </font>
    <font>
      <sz val="10"/>
      <name val="Arial"/>
      <family val="2"/>
    </font>
    <font>
      <sz val="10"/>
      <name val="Arial Narrow"/>
      <family val="2"/>
    </font>
    <font>
      <b/>
      <u/>
      <sz val="11"/>
      <name val="Arial Narrow"/>
      <family val="2"/>
    </font>
    <font>
      <b/>
      <sz val="11"/>
      <name val="Arial Narrow"/>
      <family val="2"/>
    </font>
    <font>
      <sz val="11"/>
      <name val="Arial Narrow"/>
      <family val="2"/>
    </font>
    <font>
      <b/>
      <sz val="10"/>
      <name val="Arial Narrow"/>
      <family val="2"/>
    </font>
    <font>
      <sz val="12"/>
      <name val="Times New Roman"/>
      <family val="1"/>
    </font>
    <font>
      <b/>
      <sz val="9"/>
      <name val="Arial Narrow"/>
      <family val="2"/>
    </font>
    <font>
      <sz val="9"/>
      <name val="Arial Narrow"/>
      <family val="2"/>
    </font>
    <font>
      <b/>
      <sz val="9"/>
      <color theme="9" tint="-0.249977111117893"/>
      <name val="Arial Narrow"/>
      <family val="2"/>
    </font>
    <font>
      <b/>
      <sz val="9"/>
      <color theme="0"/>
      <name val="Arial Narrow"/>
      <family val="2"/>
    </font>
    <font>
      <sz val="11"/>
      <color rgb="FFFF0000"/>
      <name val="Calibri"/>
      <family val="2"/>
      <scheme val="minor"/>
    </font>
    <font>
      <b/>
      <sz val="11"/>
      <color theme="1"/>
      <name val="Calibri"/>
      <family val="2"/>
      <scheme val="minor"/>
    </font>
    <font>
      <sz val="11"/>
      <color theme="0"/>
      <name val="Calibri"/>
      <family val="2"/>
      <scheme val="minor"/>
    </font>
    <font>
      <b/>
      <sz val="26"/>
      <color theme="1"/>
      <name val="Arial Narrow"/>
      <family val="2"/>
    </font>
    <font>
      <b/>
      <sz val="18"/>
      <color theme="1"/>
      <name val="Arial Narrow"/>
      <family val="2"/>
    </font>
    <font>
      <sz val="16"/>
      <color theme="1"/>
      <name val="Arial Narrow"/>
      <family val="2"/>
    </font>
    <font>
      <sz val="16"/>
      <color rgb="FF000000"/>
      <name val="Arial Narrow"/>
      <family val="2"/>
    </font>
    <font>
      <sz val="18"/>
      <name val="Arial"/>
      <family val="2"/>
    </font>
    <font>
      <sz val="11"/>
      <name val="Calibri"/>
      <family val="2"/>
      <scheme val="minor"/>
    </font>
    <font>
      <sz val="24"/>
      <name val="Arial"/>
      <family val="2"/>
    </font>
    <font>
      <sz val="16"/>
      <color rgb="FFFF0000"/>
      <name val="Arial Narrow"/>
      <family val="2"/>
    </font>
    <font>
      <sz val="16"/>
      <color rgb="FFFF0000"/>
      <name val="Calibri"/>
      <family val="2"/>
      <scheme val="minor"/>
    </font>
    <font>
      <b/>
      <sz val="14"/>
      <color rgb="FF000000"/>
      <name val="Arial Narrow"/>
      <family val="2"/>
    </font>
    <font>
      <sz val="10"/>
      <color theme="1"/>
      <name val="Calibri"/>
      <family val="2"/>
      <scheme val="minor"/>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2"/>
      <name val="Arial Narrow"/>
      <family val="2"/>
    </font>
    <font>
      <sz val="12"/>
      <color theme="1"/>
      <name val="Arial Narrow"/>
      <family val="2"/>
    </font>
    <font>
      <b/>
      <sz val="9"/>
      <color theme="1"/>
      <name val="Arial Narrow"/>
      <family val="2"/>
    </font>
    <font>
      <b/>
      <sz val="20"/>
      <color theme="1"/>
      <name val="Calibri"/>
      <family val="2"/>
      <scheme val="minor"/>
    </font>
    <font>
      <b/>
      <sz val="12"/>
      <color rgb="FF000000"/>
      <name val="Calibri"/>
      <family val="2"/>
    </font>
    <font>
      <b/>
      <sz val="18"/>
      <color rgb="FF000000"/>
      <name val="Calibri"/>
      <family val="2"/>
    </font>
    <font>
      <b/>
      <sz val="11"/>
      <color rgb="FF002060"/>
      <name val="Arial Narrow"/>
      <family val="2"/>
    </font>
    <font>
      <b/>
      <i/>
      <sz val="10"/>
      <color theme="1"/>
      <name val="Calibri"/>
      <family val="2"/>
      <scheme val="minor"/>
    </font>
    <font>
      <sz val="11"/>
      <color theme="1"/>
      <name val="Arial"/>
      <family val="2"/>
    </font>
    <font>
      <b/>
      <sz val="10"/>
      <color theme="1"/>
      <name val="Arial"/>
      <family val="2"/>
    </font>
    <font>
      <b/>
      <sz val="10"/>
      <color theme="0"/>
      <name val="Arial"/>
      <family val="2"/>
    </font>
    <font>
      <sz val="11"/>
      <color theme="0"/>
      <name val="Arial"/>
      <family val="2"/>
    </font>
    <font>
      <b/>
      <sz val="26"/>
      <color theme="1"/>
      <name val="Calibri"/>
      <family val="2"/>
      <scheme val="minor"/>
    </font>
    <font>
      <b/>
      <i/>
      <sz val="11"/>
      <name val="Arial"/>
      <family val="2"/>
    </font>
    <font>
      <b/>
      <i/>
      <sz val="14"/>
      <color theme="1"/>
      <name val="Calibri"/>
      <family val="2"/>
      <scheme val="minor"/>
    </font>
    <font>
      <b/>
      <sz val="14"/>
      <color theme="0"/>
      <name val="Calibri"/>
      <family val="2"/>
      <scheme val="minor"/>
    </font>
    <font>
      <b/>
      <sz val="14"/>
      <color theme="1"/>
      <name val="Calibri"/>
      <family val="2"/>
      <scheme val="minor"/>
    </font>
    <font>
      <sz val="14"/>
      <color theme="1"/>
      <name val="Calibri"/>
      <family val="2"/>
      <scheme val="minor"/>
    </font>
    <font>
      <sz val="14"/>
      <name val="Calibri"/>
      <family val="2"/>
      <scheme val="minor"/>
    </font>
    <font>
      <b/>
      <i/>
      <sz val="11"/>
      <color theme="1"/>
      <name val="Arial"/>
      <family val="2"/>
    </font>
    <font>
      <b/>
      <sz val="11"/>
      <color theme="1"/>
      <name val="Arial"/>
      <family val="2"/>
    </font>
    <font>
      <b/>
      <sz val="11"/>
      <color theme="0"/>
      <name val="Arial"/>
      <family val="2"/>
    </font>
    <font>
      <b/>
      <sz val="10"/>
      <color theme="0" tint="-4.9989318521683403E-2"/>
      <name val="Arial"/>
      <family val="2"/>
    </font>
    <font>
      <sz val="10"/>
      <color theme="1"/>
      <name val="Arial"/>
      <family val="2"/>
    </font>
    <font>
      <sz val="10"/>
      <color rgb="FF000000"/>
      <name val="Arial"/>
      <family val="2"/>
    </font>
    <font>
      <sz val="10"/>
      <name val="Calibri"/>
      <family val="2"/>
      <scheme val="minor"/>
    </font>
    <font>
      <b/>
      <sz val="10"/>
      <name val="Arial"/>
      <family val="2"/>
    </font>
    <font>
      <sz val="10"/>
      <color theme="0"/>
      <name val="Arial"/>
      <family val="2"/>
    </font>
    <font>
      <strike/>
      <sz val="10"/>
      <color rgb="FF000000"/>
      <name val="Arial"/>
      <family val="2"/>
    </font>
    <font>
      <strike/>
      <sz val="10"/>
      <name val="Calibri"/>
      <family val="2"/>
      <scheme val="minor"/>
    </font>
    <font>
      <b/>
      <i/>
      <sz val="16"/>
      <name val="Calibri"/>
      <family val="2"/>
      <scheme val="minor"/>
    </font>
    <font>
      <b/>
      <sz val="26"/>
      <color theme="1"/>
      <name val="Arial"/>
      <family val="2"/>
    </font>
    <font>
      <b/>
      <sz val="24"/>
      <color rgb="FF000000"/>
      <name val="Arial"/>
      <family val="2"/>
    </font>
    <font>
      <sz val="26"/>
      <color rgb="FF000000"/>
      <name val="Arial"/>
      <family val="2"/>
    </font>
    <font>
      <sz val="26"/>
      <color rgb="FFFFFFFF"/>
      <name val="Arial"/>
      <family val="2"/>
    </font>
    <font>
      <b/>
      <sz val="18"/>
      <color theme="1"/>
      <name val="Arial"/>
      <family val="2"/>
    </font>
    <font>
      <b/>
      <sz val="18"/>
      <color rgb="FF000000"/>
      <name val="Arial"/>
      <family val="2"/>
    </font>
    <font>
      <sz val="18"/>
      <color rgb="FF000000"/>
      <name val="Arial"/>
      <family val="2"/>
    </font>
    <font>
      <sz val="18"/>
      <color rgb="FFFFFFFF"/>
      <name val="Arial"/>
      <family val="2"/>
    </font>
    <font>
      <sz val="10"/>
      <color theme="1"/>
      <name val="Roboto"/>
    </font>
    <font>
      <b/>
      <sz val="22"/>
      <color theme="0"/>
      <name val="Arial Narrow"/>
      <family val="2"/>
    </font>
    <font>
      <sz val="26"/>
      <color theme="1"/>
      <name val="Arial"/>
      <family val="2"/>
    </font>
    <font>
      <sz val="11"/>
      <color theme="0"/>
      <name val="Arial Narrow"/>
      <family val="2"/>
    </font>
    <font>
      <b/>
      <sz val="20"/>
      <color rgb="FF000000"/>
      <name val="Calibri"/>
      <family val="2"/>
    </font>
    <font>
      <b/>
      <sz val="16"/>
      <color theme="1"/>
      <name val="Calibri"/>
      <family val="2"/>
      <scheme val="minor"/>
    </font>
    <font>
      <b/>
      <sz val="16"/>
      <color rgb="FF000000"/>
      <name val="Calibri"/>
      <family val="2"/>
    </font>
    <font>
      <b/>
      <sz val="20"/>
      <color theme="0"/>
      <name val="Arial Narrow"/>
      <family val="2"/>
    </font>
    <font>
      <b/>
      <sz val="10"/>
      <color theme="0"/>
      <name val="Arial Narrow"/>
      <family val="2"/>
    </font>
    <font>
      <b/>
      <sz val="10"/>
      <color theme="2"/>
      <name val="Arial Narrow"/>
      <family val="2"/>
    </font>
    <font>
      <b/>
      <sz val="10"/>
      <color theme="1"/>
      <name val="Calibri"/>
      <family val="2"/>
      <scheme val="minor"/>
    </font>
    <font>
      <sz val="11"/>
      <color rgb="FF00B050"/>
      <name val="Calibri"/>
      <family val="2"/>
      <scheme val="minor"/>
    </font>
    <font>
      <sz val="10"/>
      <color theme="4"/>
      <name val="Calibri"/>
      <family val="2"/>
      <scheme val="minor"/>
    </font>
    <font>
      <sz val="9"/>
      <color theme="1"/>
      <name val="Arial Narrow"/>
      <family val="2"/>
    </font>
    <font>
      <sz val="10"/>
      <color rgb="FF000000"/>
      <name val="Calibri"/>
      <family val="2"/>
      <scheme val="minor"/>
    </font>
    <font>
      <sz val="14"/>
      <name val="Arial Narrow"/>
      <family val="2"/>
    </font>
  </fonts>
  <fills count="26">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002060"/>
        <bgColor indexed="64"/>
      </patternFill>
    </fill>
    <fill>
      <patternFill patternType="solid">
        <fgColor theme="0" tint="-0.14999847407452621"/>
        <bgColor indexed="64"/>
      </patternFill>
    </fill>
    <fill>
      <patternFill patternType="solid">
        <fgColor theme="7" tint="0.59999389629810485"/>
        <bgColor indexed="64"/>
      </patternFill>
    </fill>
    <fill>
      <patternFill patternType="solid">
        <fgColor rgb="FFBFBFBF"/>
        <bgColor indexed="64"/>
      </patternFill>
    </fill>
    <fill>
      <patternFill patternType="solid">
        <fgColor rgb="FF92D050"/>
        <bgColor indexed="64"/>
      </patternFill>
    </fill>
    <fill>
      <patternFill patternType="solid">
        <fgColor rgb="FF00B050"/>
        <bgColor indexed="64"/>
      </patternFill>
    </fill>
    <fill>
      <patternFill patternType="solid">
        <fgColor rgb="FFFFFF66"/>
        <bgColor indexed="64"/>
      </patternFill>
    </fill>
    <fill>
      <patternFill patternType="solid">
        <fgColor rgb="FFFFC000"/>
        <bgColor indexed="64"/>
      </patternFill>
    </fill>
    <fill>
      <patternFill patternType="solid">
        <fgColor rgb="FFFF0000"/>
        <bgColor indexed="64"/>
      </patternFill>
    </fill>
    <fill>
      <patternFill patternType="solid">
        <fgColor theme="9" tint="0.79998168889431442"/>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4" tint="-0.499984740745262"/>
        <bgColor indexed="64"/>
      </patternFill>
    </fill>
    <fill>
      <patternFill patternType="solid">
        <fgColor theme="0" tint="-0.34998626667073579"/>
        <bgColor indexed="64"/>
      </patternFill>
    </fill>
    <fill>
      <patternFill patternType="solid">
        <fgColor theme="0" tint="-0.499984740745262"/>
        <bgColor indexed="64"/>
      </patternFill>
    </fill>
    <fill>
      <patternFill patternType="solid">
        <fgColor theme="4" tint="0.39997558519241921"/>
        <bgColor indexed="64"/>
      </patternFill>
    </fill>
    <fill>
      <patternFill patternType="solid">
        <fgColor rgb="FF00B0F0"/>
        <bgColor indexed="64"/>
      </patternFill>
    </fill>
    <fill>
      <patternFill patternType="solid">
        <fgColor theme="9" tint="-0.249977111117893"/>
        <bgColor indexed="64"/>
      </patternFill>
    </fill>
    <fill>
      <patternFill patternType="solid">
        <fgColor theme="0" tint="-0.249977111117893"/>
        <bgColor indexed="64"/>
      </patternFill>
    </fill>
    <fill>
      <patternFill patternType="solid">
        <fgColor theme="7" tint="0.39997558519241921"/>
        <bgColor indexed="64"/>
      </patternFill>
    </fill>
  </fills>
  <borders count="108">
    <border>
      <left/>
      <right/>
      <top/>
      <bottom/>
      <diagonal/>
    </border>
    <border>
      <left style="dashed">
        <color theme="9" tint="-0.24994659260841701"/>
      </left>
      <right/>
      <top style="dashed">
        <color theme="9" tint="-0.24994659260841701"/>
      </top>
      <bottom/>
      <diagonal/>
    </border>
    <border>
      <left/>
      <right/>
      <top style="dashed">
        <color theme="9" tint="-0.24994659260841701"/>
      </top>
      <bottom/>
      <diagonal/>
    </border>
    <border>
      <left style="dashed">
        <color theme="9" tint="-0.24994659260841701"/>
      </left>
      <right/>
      <top/>
      <bottom style="dashed">
        <color theme="9" tint="-0.24994659260841701"/>
      </bottom>
      <diagonal/>
    </border>
    <border>
      <left/>
      <right/>
      <top/>
      <bottom style="dashed">
        <color theme="9" tint="-0.24994659260841701"/>
      </bottom>
      <diagonal/>
    </border>
    <border>
      <left style="dashed">
        <color theme="9" tint="-0.24994659260841701"/>
      </left>
      <right/>
      <top style="dashed">
        <color theme="9" tint="-0.24994659260841701"/>
      </top>
      <bottom style="dashed">
        <color theme="9" tint="-0.24994659260841701"/>
      </bottom>
      <diagonal/>
    </border>
    <border>
      <left/>
      <right style="dashed">
        <color theme="9" tint="-0.24994659260841701"/>
      </right>
      <top style="dashed">
        <color theme="9" tint="-0.24994659260841701"/>
      </top>
      <bottom style="dashed">
        <color theme="9" tint="-0.24994659260841701"/>
      </bottom>
      <diagonal/>
    </border>
    <border>
      <left/>
      <right/>
      <top style="dashed">
        <color theme="9" tint="-0.24994659260841701"/>
      </top>
      <bottom style="dashed">
        <color theme="9" tint="-0.24994659260841701"/>
      </bottom>
      <diagonal/>
    </border>
    <border>
      <left style="dashed">
        <color theme="9" tint="-0.24994659260841701"/>
      </left>
      <right style="dashed">
        <color theme="9" tint="-0.24994659260841701"/>
      </right>
      <top style="dashed">
        <color theme="9" tint="-0.24994659260841701"/>
      </top>
      <bottom/>
      <diagonal/>
    </border>
    <border>
      <left style="dashed">
        <color theme="9" tint="-0.24994659260841701"/>
      </left>
      <right style="dashed">
        <color theme="9" tint="-0.24994659260841701"/>
      </right>
      <top style="dashed">
        <color theme="9" tint="-0.24994659260841701"/>
      </top>
      <bottom style="dashed">
        <color theme="9" tint="-0.24994659260841701"/>
      </bottom>
      <diagonal/>
    </border>
    <border>
      <left style="dashed">
        <color theme="9" tint="-0.24994659260841701"/>
      </left>
      <right style="dashed">
        <color theme="9" tint="-0.24994659260841701"/>
      </right>
      <top/>
      <bottom style="dashed">
        <color theme="9" tint="-0.24994659260841701"/>
      </bottom>
      <diagonal/>
    </border>
    <border>
      <left style="dashed">
        <color theme="9" tint="-0.24994659260841701"/>
      </left>
      <right style="dashed">
        <color theme="9" tint="-0.24994659260841701"/>
      </right>
      <top/>
      <bottom/>
      <diagonal/>
    </border>
    <border>
      <left style="dashed">
        <color theme="9" tint="-0.24994659260841701"/>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rgb="FF000000"/>
      </right>
      <top/>
      <bottom style="medium">
        <color rgb="FF000000"/>
      </bottom>
      <diagonal/>
    </border>
    <border>
      <left/>
      <right/>
      <top/>
      <bottom style="medium">
        <color rgb="FF000000"/>
      </bottom>
      <diagonal/>
    </border>
    <border>
      <left style="dotted">
        <color rgb="FFF79646"/>
      </left>
      <right style="dotted">
        <color rgb="FFF79646"/>
      </right>
      <top/>
      <bottom style="dotted">
        <color rgb="FFF79646"/>
      </bottom>
      <diagonal/>
    </border>
    <border>
      <left style="dotted">
        <color rgb="FFF79646"/>
      </left>
      <right style="dotted">
        <color rgb="FFF79646"/>
      </right>
      <top style="dotted">
        <color rgb="FFF79646"/>
      </top>
      <bottom style="dotted">
        <color rgb="FFF79646"/>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dashed">
        <color theme="9" tint="-0.24994659260841701"/>
      </left>
      <right style="dashed">
        <color theme="9" tint="-0.24994659260841701"/>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dashed">
        <color theme="9" tint="-0.24994659260841701"/>
      </right>
      <top style="dashed">
        <color theme="9" tint="-0.24994659260841701"/>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right style="thin">
        <color indexed="64"/>
      </right>
      <top/>
      <bottom/>
      <diagonal/>
    </border>
    <border>
      <left/>
      <right style="thin">
        <color indexed="64"/>
      </right>
      <top style="dashed">
        <color theme="9" tint="-0.24994659260841701"/>
      </top>
      <bottom/>
      <diagonal/>
    </border>
    <border>
      <left style="thick">
        <color theme="0"/>
      </left>
      <right/>
      <top style="thick">
        <color theme="0"/>
      </top>
      <bottom style="thick">
        <color theme="0"/>
      </bottom>
      <diagonal/>
    </border>
    <border>
      <left/>
      <right/>
      <top style="thick">
        <color theme="0"/>
      </top>
      <bottom style="thick">
        <color theme="0"/>
      </bottom>
      <diagonal/>
    </border>
    <border>
      <left/>
      <right style="thick">
        <color theme="0"/>
      </right>
      <top style="thick">
        <color theme="0"/>
      </top>
      <bottom style="thick">
        <color theme="0"/>
      </bottom>
      <diagonal/>
    </border>
    <border>
      <left style="thick">
        <color theme="0"/>
      </left>
      <right style="thick">
        <color theme="0"/>
      </right>
      <top style="thick">
        <color theme="0"/>
      </top>
      <bottom style="thick">
        <color theme="0"/>
      </bottom>
      <diagonal/>
    </border>
    <border>
      <left style="thick">
        <color theme="0"/>
      </left>
      <right style="thick">
        <color theme="0"/>
      </right>
      <top style="thick">
        <color theme="0"/>
      </top>
      <bottom/>
      <diagonal/>
    </border>
    <border>
      <left style="thick">
        <color theme="0"/>
      </left>
      <right style="thick">
        <color theme="0"/>
      </right>
      <top/>
      <bottom style="thick">
        <color theme="0"/>
      </bottom>
      <diagonal/>
    </border>
    <border>
      <left style="medium">
        <color indexed="64"/>
      </left>
      <right/>
      <top style="thick">
        <color theme="0"/>
      </top>
      <bottom style="medium">
        <color indexed="64"/>
      </bottom>
      <diagonal/>
    </border>
    <border>
      <left/>
      <right/>
      <top style="thick">
        <color theme="0"/>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s>
  <cellStyleXfs count="3">
    <xf numFmtId="0" fontId="0" fillId="0" borderId="0"/>
    <xf numFmtId="0" fontId="8" fillId="0" borderId="0"/>
    <xf numFmtId="0" fontId="14" fillId="0" borderId="0"/>
  </cellStyleXfs>
  <cellXfs count="549">
    <xf numFmtId="0" fontId="0" fillId="0" borderId="0" xfId="0"/>
    <xf numFmtId="0" fontId="1" fillId="3" borderId="0" xfId="0" applyFont="1" applyFill="1"/>
    <xf numFmtId="0" fontId="1" fillId="3" borderId="0" xfId="0" applyFont="1" applyFill="1" applyAlignment="1">
      <alignment horizontal="center" vertical="center"/>
    </xf>
    <xf numFmtId="0" fontId="1" fillId="3" borderId="0" xfId="0" applyFont="1" applyFill="1" applyAlignment="1">
      <alignment horizontal="left" vertical="center"/>
    </xf>
    <xf numFmtId="0" fontId="0" fillId="5" borderId="0" xfId="0" applyFill="1"/>
    <xf numFmtId="0" fontId="0" fillId="0" borderId="0" xfId="0" applyAlignment="1">
      <alignment horizontal="left" wrapText="1"/>
    </xf>
    <xf numFmtId="0" fontId="0" fillId="5" borderId="0" xfId="0" applyFill="1" applyAlignment="1">
      <alignment horizontal="center"/>
    </xf>
    <xf numFmtId="0" fontId="0" fillId="3" borderId="0" xfId="0" applyFill="1"/>
    <xf numFmtId="0" fontId="10" fillId="3" borderId="20" xfId="1" quotePrefix="1" applyFont="1" applyFill="1" applyBorder="1" applyAlignment="1">
      <alignment horizontal="left" vertical="top" wrapText="1"/>
    </xf>
    <xf numFmtId="0" fontId="11" fillId="3" borderId="0" xfId="1" quotePrefix="1" applyFont="1" applyFill="1" applyAlignment="1">
      <alignment horizontal="left" vertical="top" wrapText="1"/>
    </xf>
    <xf numFmtId="0" fontId="11" fillId="3" borderId="21" xfId="1" quotePrefix="1" applyFont="1" applyFill="1" applyBorder="1" applyAlignment="1">
      <alignment horizontal="left" vertical="top" wrapText="1"/>
    </xf>
    <xf numFmtId="0" fontId="9" fillId="3" borderId="20" xfId="1" applyFont="1" applyFill="1" applyBorder="1"/>
    <xf numFmtId="0" fontId="9" fillId="3" borderId="0" xfId="1" applyFont="1" applyFill="1"/>
    <xf numFmtId="0" fontId="13" fillId="3" borderId="0" xfId="1" applyFont="1" applyFill="1" applyAlignment="1">
      <alignment horizontal="left" vertical="center" wrapText="1"/>
    </xf>
    <xf numFmtId="0" fontId="9" fillId="3" borderId="0" xfId="1" applyFont="1" applyFill="1" applyAlignment="1">
      <alignment horizontal="left" vertical="center" wrapText="1"/>
    </xf>
    <xf numFmtId="0" fontId="9" fillId="3" borderId="0" xfId="1" quotePrefix="1" applyFont="1" applyFill="1" applyAlignment="1">
      <alignment horizontal="left" vertical="center" wrapText="1"/>
    </xf>
    <xf numFmtId="0" fontId="9" fillId="3" borderId="21" xfId="1" applyFont="1" applyFill="1" applyBorder="1"/>
    <xf numFmtId="0" fontId="15" fillId="3" borderId="0" xfId="0" applyFont="1" applyFill="1" applyAlignment="1">
      <alignment horizontal="left" vertical="center" wrapText="1"/>
    </xf>
    <xf numFmtId="0" fontId="16" fillId="3" borderId="0" xfId="0" applyFont="1" applyFill="1" applyAlignment="1">
      <alignment horizontal="left" vertical="top" wrapText="1"/>
    </xf>
    <xf numFmtId="0" fontId="22" fillId="3" borderId="0" xfId="0" applyFont="1" applyFill="1" applyAlignment="1">
      <alignment horizontal="center" vertical="center"/>
    </xf>
    <xf numFmtId="0" fontId="24" fillId="3" borderId="49" xfId="0" applyFont="1" applyFill="1" applyBorder="1" applyAlignment="1">
      <alignment vertical="top" wrapText="1"/>
    </xf>
    <xf numFmtId="0" fontId="24" fillId="3" borderId="50" xfId="0" applyFont="1" applyFill="1" applyBorder="1" applyAlignment="1">
      <alignment vertical="top" wrapText="1"/>
    </xf>
    <xf numFmtId="0" fontId="26" fillId="0" borderId="0" xfId="0" applyFont="1" applyAlignment="1">
      <alignment horizontal="center" vertical="center" wrapText="1"/>
    </xf>
    <xf numFmtId="0" fontId="27" fillId="3" borderId="0" xfId="0" applyFont="1" applyFill="1"/>
    <xf numFmtId="0" fontId="3" fillId="3" borderId="0" xfId="0" applyFont="1" applyFill="1" applyAlignment="1">
      <alignment horizontal="left" vertical="center"/>
    </xf>
    <xf numFmtId="0" fontId="28" fillId="3" borderId="0" xfId="0" applyFont="1" applyFill="1" applyAlignment="1">
      <alignment horizontal="center" vertical="center" wrapText="1"/>
    </xf>
    <xf numFmtId="0" fontId="21" fillId="3" borderId="0" xfId="0" applyFont="1" applyFill="1"/>
    <xf numFmtId="0" fontId="25" fillId="3" borderId="0" xfId="0" applyFont="1" applyFill="1" applyAlignment="1">
      <alignment horizontal="justify" vertical="center" wrapText="1" readingOrder="1"/>
    </xf>
    <xf numFmtId="0" fontId="3" fillId="3" borderId="0" xfId="0" applyFont="1" applyFill="1" applyAlignment="1">
      <alignment vertical="center"/>
    </xf>
    <xf numFmtId="0" fontId="21" fillId="0" borderId="0" xfId="0" applyFont="1"/>
    <xf numFmtId="0" fontId="25" fillId="0" borderId="0" xfId="0" applyFont="1" applyAlignment="1">
      <alignment horizontal="justify" vertical="center" wrapText="1" readingOrder="1"/>
    </xf>
    <xf numFmtId="0" fontId="29" fillId="0" borderId="0" xfId="0" applyFont="1" applyAlignment="1">
      <alignment vertical="center"/>
    </xf>
    <xf numFmtId="0" fontId="30" fillId="0" borderId="0" xfId="0" applyFont="1"/>
    <xf numFmtId="0" fontId="19" fillId="0" borderId="0" xfId="0" applyFont="1"/>
    <xf numFmtId="0" fontId="27" fillId="0" borderId="0" xfId="0" applyFont="1"/>
    <xf numFmtId="0" fontId="32" fillId="3" borderId="0" xfId="0" applyFont="1" applyFill="1"/>
    <xf numFmtId="0" fontId="33" fillId="3" borderId="0" xfId="0" applyFont="1" applyFill="1"/>
    <xf numFmtId="0" fontId="34" fillId="13" borderId="57" xfId="0" applyFont="1" applyFill="1" applyBorder="1" applyAlignment="1">
      <alignment horizontal="center" vertical="center" wrapText="1" readingOrder="1"/>
    </xf>
    <xf numFmtId="0" fontId="34" fillId="13" borderId="58" xfId="0" applyFont="1" applyFill="1" applyBorder="1" applyAlignment="1">
      <alignment horizontal="center" vertical="center" wrapText="1" readingOrder="1"/>
    </xf>
    <xf numFmtId="0" fontId="34" fillId="3" borderId="60" xfId="0" applyFont="1" applyFill="1" applyBorder="1" applyAlignment="1">
      <alignment horizontal="center" vertical="center" wrapText="1" readingOrder="1"/>
    </xf>
    <xf numFmtId="0" fontId="35" fillId="3" borderId="60" xfId="0" applyFont="1" applyFill="1" applyBorder="1" applyAlignment="1">
      <alignment horizontal="justify" vertical="center" wrapText="1" readingOrder="1"/>
    </xf>
    <xf numFmtId="9" fontId="34" fillId="3" borderId="61" xfId="0" applyNumberFormat="1" applyFont="1" applyFill="1" applyBorder="1" applyAlignment="1">
      <alignment horizontal="center" vertical="center" wrapText="1" readingOrder="1"/>
    </xf>
    <xf numFmtId="0" fontId="34" fillId="3" borderId="13" xfId="0" applyFont="1" applyFill="1" applyBorder="1" applyAlignment="1">
      <alignment horizontal="center" vertical="center" wrapText="1" readingOrder="1"/>
    </xf>
    <xf numFmtId="0" fontId="35" fillId="3" borderId="13" xfId="0" applyFont="1" applyFill="1" applyBorder="1" applyAlignment="1">
      <alignment horizontal="justify" vertical="center" wrapText="1" readingOrder="1"/>
    </xf>
    <xf numFmtId="9" fontId="34" fillId="3" borderId="63" xfId="0" applyNumberFormat="1" applyFont="1" applyFill="1" applyBorder="1" applyAlignment="1">
      <alignment horizontal="center" vertical="center" wrapText="1" readingOrder="1"/>
    </xf>
    <xf numFmtId="0" fontId="35" fillId="3" borderId="63" xfId="0" applyFont="1" applyFill="1" applyBorder="1" applyAlignment="1">
      <alignment horizontal="center" vertical="center" wrapText="1" readingOrder="1"/>
    </xf>
    <xf numFmtId="0" fontId="34" fillId="3" borderId="65" xfId="0" applyFont="1" applyFill="1" applyBorder="1" applyAlignment="1">
      <alignment horizontal="center" vertical="center" wrapText="1" readingOrder="1"/>
    </xf>
    <xf numFmtId="0" fontId="35" fillId="3" borderId="65" xfId="0" applyFont="1" applyFill="1" applyBorder="1" applyAlignment="1">
      <alignment horizontal="justify" vertical="center" wrapText="1" readingOrder="1"/>
    </xf>
    <xf numFmtId="0" fontId="35" fillId="3" borderId="66" xfId="0" applyFont="1" applyFill="1" applyBorder="1" applyAlignment="1">
      <alignment horizontal="center" vertical="center" wrapText="1" readingOrder="1"/>
    </xf>
    <xf numFmtId="0" fontId="39" fillId="3" borderId="0" xfId="0" applyFont="1" applyFill="1"/>
    <xf numFmtId="0" fontId="41" fillId="15" borderId="67" xfId="0" applyFont="1" applyFill="1" applyBorder="1" applyAlignment="1" applyProtection="1">
      <alignment horizontal="center" vertical="center" wrapText="1" readingOrder="1"/>
      <protection hidden="1"/>
    </xf>
    <xf numFmtId="0" fontId="41" fillId="15" borderId="68" xfId="0" applyFont="1" applyFill="1" applyBorder="1" applyAlignment="1" applyProtection="1">
      <alignment horizontal="center" vertical="center" wrapText="1" readingOrder="1"/>
      <protection hidden="1"/>
    </xf>
    <xf numFmtId="0" fontId="41" fillId="15" borderId="69" xfId="0" applyFont="1" applyFill="1" applyBorder="1" applyAlignment="1" applyProtection="1">
      <alignment horizontal="center" vertical="center" wrapText="1" readingOrder="1"/>
      <protection hidden="1"/>
    </xf>
    <xf numFmtId="0" fontId="41" fillId="16" borderId="67" xfId="0" applyFont="1" applyFill="1" applyBorder="1" applyAlignment="1" applyProtection="1">
      <alignment horizontal="center" wrapText="1" readingOrder="1"/>
      <protection hidden="1"/>
    </xf>
    <xf numFmtId="0" fontId="41" fillId="16" borderId="68" xfId="0" applyFont="1" applyFill="1" applyBorder="1" applyAlignment="1" applyProtection="1">
      <alignment horizontal="center" wrapText="1" readingOrder="1"/>
      <protection hidden="1"/>
    </xf>
    <xf numFmtId="0" fontId="41" fillId="15" borderId="20" xfId="0" applyFont="1" applyFill="1" applyBorder="1" applyAlignment="1" applyProtection="1">
      <alignment horizontal="center" vertical="center" wrapText="1" readingOrder="1"/>
      <protection hidden="1"/>
    </xf>
    <xf numFmtId="0" fontId="41" fillId="15" borderId="0" xfId="0" applyFont="1" applyFill="1" applyAlignment="1" applyProtection="1">
      <alignment horizontal="center" vertical="center" wrapText="1" readingOrder="1"/>
      <protection hidden="1"/>
    </xf>
    <xf numFmtId="0" fontId="41" fillId="15" borderId="21" xfId="0" applyFont="1" applyFill="1" applyBorder="1" applyAlignment="1" applyProtection="1">
      <alignment horizontal="center" vertical="center" wrapText="1" readingOrder="1"/>
      <protection hidden="1"/>
    </xf>
    <xf numFmtId="0" fontId="41" fillId="16" borderId="20" xfId="0" applyFont="1" applyFill="1" applyBorder="1" applyAlignment="1" applyProtection="1">
      <alignment horizontal="center" wrapText="1" readingOrder="1"/>
      <protection hidden="1"/>
    </xf>
    <xf numFmtId="0" fontId="41" fillId="16" borderId="0" xfId="0" applyFont="1" applyFill="1" applyAlignment="1" applyProtection="1">
      <alignment horizontal="center" wrapText="1" readingOrder="1"/>
      <protection hidden="1"/>
    </xf>
    <xf numFmtId="0" fontId="41" fillId="15" borderId="43" xfId="0" applyFont="1" applyFill="1" applyBorder="1" applyAlignment="1" applyProtection="1">
      <alignment horizontal="center" vertical="center" wrapText="1" readingOrder="1"/>
      <protection hidden="1"/>
    </xf>
    <xf numFmtId="0" fontId="41" fillId="15" borderId="44" xfId="0" applyFont="1" applyFill="1" applyBorder="1" applyAlignment="1" applyProtection="1">
      <alignment horizontal="center" vertical="center" wrapText="1" readingOrder="1"/>
      <protection hidden="1"/>
    </xf>
    <xf numFmtId="0" fontId="41" fillId="15" borderId="45" xfId="0" applyFont="1" applyFill="1" applyBorder="1" applyAlignment="1" applyProtection="1">
      <alignment horizontal="center" vertical="center" wrapText="1" readingOrder="1"/>
      <protection hidden="1"/>
    </xf>
    <xf numFmtId="0" fontId="41" fillId="16" borderId="43" xfId="0" applyFont="1" applyFill="1" applyBorder="1" applyAlignment="1" applyProtection="1">
      <alignment horizontal="center" wrapText="1" readingOrder="1"/>
      <protection hidden="1"/>
    </xf>
    <xf numFmtId="0" fontId="41" fillId="16" borderId="44" xfId="0" applyFont="1" applyFill="1" applyBorder="1" applyAlignment="1" applyProtection="1">
      <alignment horizontal="center" wrapText="1" readingOrder="1"/>
      <protection hidden="1"/>
    </xf>
    <xf numFmtId="0" fontId="41" fillId="17" borderId="68" xfId="0" applyFont="1" applyFill="1" applyBorder="1" applyAlignment="1" applyProtection="1">
      <alignment horizontal="center" wrapText="1" readingOrder="1"/>
      <protection hidden="1"/>
    </xf>
    <xf numFmtId="0" fontId="41" fillId="17" borderId="69" xfId="0" applyFont="1" applyFill="1" applyBorder="1" applyAlignment="1" applyProtection="1">
      <alignment horizontal="center" wrapText="1" readingOrder="1"/>
      <protection hidden="1"/>
    </xf>
    <xf numFmtId="0" fontId="41" fillId="17" borderId="20" xfId="0" applyFont="1" applyFill="1" applyBorder="1" applyAlignment="1" applyProtection="1">
      <alignment horizontal="center" wrapText="1" readingOrder="1"/>
      <protection hidden="1"/>
    </xf>
    <xf numFmtId="0" fontId="41" fillId="17" borderId="0" xfId="0" applyFont="1" applyFill="1" applyAlignment="1" applyProtection="1">
      <alignment horizontal="center" wrapText="1" readingOrder="1"/>
      <protection hidden="1"/>
    </xf>
    <xf numFmtId="0" fontId="41" fillId="17" borderId="21" xfId="0" applyFont="1" applyFill="1" applyBorder="1" applyAlignment="1" applyProtection="1">
      <alignment horizontal="center" wrapText="1" readingOrder="1"/>
      <protection hidden="1"/>
    </xf>
    <xf numFmtId="0" fontId="41" fillId="17" borderId="43" xfId="0" applyFont="1" applyFill="1" applyBorder="1" applyAlignment="1" applyProtection="1">
      <alignment horizontal="center" wrapText="1" readingOrder="1"/>
      <protection hidden="1"/>
    </xf>
    <xf numFmtId="0" fontId="41" fillId="17" borderId="44" xfId="0" applyFont="1" applyFill="1" applyBorder="1" applyAlignment="1" applyProtection="1">
      <alignment horizontal="center" wrapText="1" readingOrder="1"/>
      <protection hidden="1"/>
    </xf>
    <xf numFmtId="0" fontId="41" fillId="17" borderId="45" xfId="0" applyFont="1" applyFill="1" applyBorder="1" applyAlignment="1" applyProtection="1">
      <alignment horizontal="center" wrapText="1" readingOrder="1"/>
      <protection hidden="1"/>
    </xf>
    <xf numFmtId="0" fontId="41" fillId="8" borderId="67" xfId="0" applyFont="1" applyFill="1" applyBorder="1" applyAlignment="1" applyProtection="1">
      <alignment horizontal="center" wrapText="1" readingOrder="1"/>
      <protection hidden="1"/>
    </xf>
    <xf numFmtId="0" fontId="41" fillId="8" borderId="68" xfId="0" applyFont="1" applyFill="1" applyBorder="1" applyAlignment="1" applyProtection="1">
      <alignment horizontal="center" wrapText="1" readingOrder="1"/>
      <protection hidden="1"/>
    </xf>
    <xf numFmtId="0" fontId="41" fillId="8" borderId="69" xfId="0" applyFont="1" applyFill="1" applyBorder="1" applyAlignment="1" applyProtection="1">
      <alignment horizontal="center" wrapText="1" readingOrder="1"/>
      <protection hidden="1"/>
    </xf>
    <xf numFmtId="0" fontId="41" fillId="8" borderId="20" xfId="0" applyFont="1" applyFill="1" applyBorder="1" applyAlignment="1" applyProtection="1">
      <alignment horizontal="center" wrapText="1" readingOrder="1"/>
      <protection hidden="1"/>
    </xf>
    <xf numFmtId="0" fontId="41" fillId="8" borderId="0" xfId="0" applyFont="1" applyFill="1" applyAlignment="1" applyProtection="1">
      <alignment horizontal="center" wrapText="1" readingOrder="1"/>
      <protection hidden="1"/>
    </xf>
    <xf numFmtId="0" fontId="41" fillId="8" borderId="21" xfId="0" applyFont="1" applyFill="1" applyBorder="1" applyAlignment="1" applyProtection="1">
      <alignment horizontal="center" wrapText="1" readingOrder="1"/>
      <protection hidden="1"/>
    </xf>
    <xf numFmtId="0" fontId="41" fillId="8" borderId="43" xfId="0" applyFont="1" applyFill="1" applyBorder="1" applyAlignment="1" applyProtection="1">
      <alignment horizontal="center" wrapText="1" readingOrder="1"/>
      <protection hidden="1"/>
    </xf>
    <xf numFmtId="0" fontId="41" fillId="8" borderId="44" xfId="0" applyFont="1" applyFill="1" applyBorder="1" applyAlignment="1" applyProtection="1">
      <alignment horizontal="center" wrapText="1" readingOrder="1"/>
      <protection hidden="1"/>
    </xf>
    <xf numFmtId="0" fontId="41" fillId="8" borderId="45" xfId="0" applyFont="1" applyFill="1" applyBorder="1" applyAlignment="1" applyProtection="1">
      <alignment horizontal="center" wrapText="1" readingOrder="1"/>
      <protection hidden="1"/>
    </xf>
    <xf numFmtId="0" fontId="0" fillId="0" borderId="0" xfId="0" applyAlignment="1">
      <alignment wrapText="1"/>
    </xf>
    <xf numFmtId="0" fontId="0" fillId="0" borderId="0" xfId="0" applyAlignment="1">
      <alignment vertical="top" wrapText="1"/>
    </xf>
    <xf numFmtId="0" fontId="6" fillId="18" borderId="47" xfId="0" applyFont="1" applyFill="1" applyBorder="1" applyAlignment="1">
      <alignment horizontal="center" vertical="center" wrapText="1"/>
    </xf>
    <xf numFmtId="0" fontId="6" fillId="18" borderId="47" xfId="0" applyFont="1" applyFill="1" applyBorder="1" applyAlignment="1">
      <alignment horizontal="center" vertical="center"/>
    </xf>
    <xf numFmtId="0" fontId="44" fillId="0" borderId="0" xfId="0" applyFont="1" applyAlignment="1">
      <alignment horizontal="center"/>
    </xf>
    <xf numFmtId="0" fontId="45" fillId="0" borderId="0" xfId="0" applyFont="1"/>
    <xf numFmtId="0" fontId="47" fillId="4" borderId="0" xfId="0" applyFont="1" applyFill="1" applyAlignment="1" applyProtection="1">
      <alignment horizontal="left" vertical="center" wrapText="1"/>
      <protection locked="0"/>
    </xf>
    <xf numFmtId="0" fontId="46" fillId="19" borderId="0" xfId="0" applyFont="1" applyFill="1" applyAlignment="1" applyProtection="1">
      <alignment vertical="center" wrapText="1"/>
      <protection locked="0"/>
    </xf>
    <xf numFmtId="0" fontId="47" fillId="4" borderId="0" xfId="0" applyFont="1" applyFill="1" applyAlignment="1" applyProtection="1">
      <alignment vertical="center" wrapText="1"/>
      <protection locked="0"/>
    </xf>
    <xf numFmtId="0" fontId="0" fillId="0" borderId="0" xfId="0" applyAlignment="1">
      <alignment horizontal="left"/>
    </xf>
    <xf numFmtId="0" fontId="48" fillId="0" borderId="0" xfId="0" applyFont="1" applyAlignment="1" applyProtection="1">
      <alignment horizontal="center" vertical="center"/>
      <protection locked="0"/>
    </xf>
    <xf numFmtId="0" fontId="46" fillId="0" borderId="0" xfId="0" applyFont="1" applyAlignment="1" applyProtection="1">
      <alignment horizontal="left" vertical="center"/>
      <protection locked="0"/>
    </xf>
    <xf numFmtId="0" fontId="47" fillId="0" borderId="0" xfId="0" applyFont="1" applyAlignment="1" applyProtection="1">
      <alignment horizontal="center" vertical="center"/>
      <protection locked="0"/>
    </xf>
    <xf numFmtId="0" fontId="20" fillId="0" borderId="0" xfId="0" applyFont="1" applyAlignment="1">
      <alignment horizontal="center"/>
    </xf>
    <xf numFmtId="0" fontId="53" fillId="5" borderId="13" xfId="0" applyFont="1" applyFill="1" applyBorder="1" applyAlignment="1">
      <alignment horizontal="center" vertical="center"/>
    </xf>
    <xf numFmtId="0" fontId="52" fillId="20" borderId="13" xfId="0" applyFont="1" applyFill="1" applyBorder="1" applyAlignment="1">
      <alignment horizontal="center"/>
    </xf>
    <xf numFmtId="0" fontId="52" fillId="20" borderId="13" xfId="0" applyFont="1" applyFill="1" applyBorder="1" applyAlignment="1">
      <alignment vertical="center" wrapText="1"/>
    </xf>
    <xf numFmtId="0" fontId="54" fillId="0" borderId="13" xfId="0" applyFont="1" applyBorder="1" applyAlignment="1">
      <alignment horizontal="center" vertical="center"/>
    </xf>
    <xf numFmtId="0" fontId="0" fillId="0" borderId="13" xfId="0" applyBorder="1" applyAlignment="1">
      <alignment horizontal="left" vertical="center" wrapText="1"/>
    </xf>
    <xf numFmtId="0" fontId="20" fillId="0" borderId="0" xfId="0" applyFont="1"/>
    <xf numFmtId="0" fontId="54" fillId="0" borderId="0" xfId="0" applyFont="1" applyAlignment="1">
      <alignment horizontal="center"/>
    </xf>
    <xf numFmtId="0" fontId="54" fillId="0" borderId="0" xfId="0" applyFont="1" applyAlignment="1">
      <alignment horizontal="left"/>
    </xf>
    <xf numFmtId="0" fontId="55" fillId="0" borderId="0" xfId="0" applyFont="1" applyAlignment="1">
      <alignment horizontal="center"/>
    </xf>
    <xf numFmtId="0" fontId="45" fillId="0" borderId="0" xfId="0" applyFont="1" applyProtection="1">
      <protection locked="0"/>
    </xf>
    <xf numFmtId="0" fontId="57" fillId="0" borderId="0" xfId="0" applyFont="1" applyAlignment="1" applyProtection="1">
      <alignment vertical="center"/>
      <protection locked="0"/>
    </xf>
    <xf numFmtId="0" fontId="45" fillId="0" borderId="0" xfId="0" applyFont="1" applyAlignment="1">
      <alignment vertical="top"/>
    </xf>
    <xf numFmtId="0" fontId="56" fillId="0" borderId="0" xfId="0" applyFont="1" applyAlignment="1" applyProtection="1">
      <alignment horizontal="center" vertical="center"/>
      <protection locked="0"/>
    </xf>
    <xf numFmtId="0" fontId="46" fillId="21" borderId="0" xfId="0" applyFont="1" applyFill="1" applyAlignment="1" applyProtection="1">
      <alignment horizontal="left" vertical="center"/>
      <protection locked="0"/>
    </xf>
    <xf numFmtId="0" fontId="58" fillId="20" borderId="0" xfId="0" applyFont="1" applyFill="1" applyAlignment="1" applyProtection="1">
      <alignment horizontal="center" vertical="center" wrapText="1"/>
      <protection locked="0"/>
    </xf>
    <xf numFmtId="0" fontId="45" fillId="0" borderId="0" xfId="0" applyFont="1" applyAlignment="1">
      <alignment vertical="top" wrapText="1"/>
    </xf>
    <xf numFmtId="0" fontId="46" fillId="21" borderId="0" xfId="0" applyFont="1" applyFill="1" applyAlignment="1" applyProtection="1">
      <alignment horizontal="left" vertical="center" wrapText="1"/>
      <protection locked="0"/>
    </xf>
    <xf numFmtId="0" fontId="46" fillId="0" borderId="0" xfId="0" applyFont="1" applyAlignment="1" applyProtection="1">
      <alignment horizontal="left"/>
      <protection locked="0"/>
    </xf>
    <xf numFmtId="0" fontId="45" fillId="0" borderId="0" xfId="0" applyFont="1" applyAlignment="1" applyProtection="1">
      <alignment horizontal="center" vertical="center"/>
      <protection locked="0"/>
    </xf>
    <xf numFmtId="0" fontId="46" fillId="0" borderId="0" xfId="0" applyFont="1" applyAlignment="1" applyProtection="1">
      <alignment vertical="center"/>
      <protection locked="0"/>
    </xf>
    <xf numFmtId="0" fontId="60" fillId="0" borderId="0" xfId="0" applyFont="1"/>
    <xf numFmtId="0" fontId="46" fillId="21" borderId="13" xfId="0" applyFont="1" applyFill="1" applyBorder="1" applyAlignment="1">
      <alignment horizontal="center" vertical="top" wrapText="1" readingOrder="1"/>
    </xf>
    <xf numFmtId="0" fontId="46" fillId="21" borderId="13" xfId="0" applyFont="1" applyFill="1" applyBorder="1" applyAlignment="1">
      <alignment horizontal="center" vertical="center" wrapText="1" readingOrder="1"/>
    </xf>
    <xf numFmtId="0" fontId="61" fillId="0" borderId="13" xfId="0" applyFont="1" applyBorder="1" applyAlignment="1">
      <alignment horizontal="center" vertical="center" wrapText="1" readingOrder="1"/>
    </xf>
    <xf numFmtId="0" fontId="62" fillId="0" borderId="13" xfId="0" applyFont="1" applyBorder="1" applyAlignment="1">
      <alignment vertical="center" wrapText="1"/>
    </xf>
    <xf numFmtId="0" fontId="62" fillId="0" borderId="13" xfId="0" applyFont="1" applyBorder="1" applyAlignment="1">
      <alignment vertical="top" wrapText="1"/>
    </xf>
    <xf numFmtId="0" fontId="63" fillId="22" borderId="79" xfId="0" applyFont="1" applyFill="1" applyBorder="1" applyAlignment="1">
      <alignment horizontal="center" vertical="top" wrapText="1" readingOrder="1"/>
    </xf>
    <xf numFmtId="0" fontId="63" fillId="22" borderId="81" xfId="0" applyFont="1" applyFill="1" applyBorder="1" applyAlignment="1">
      <alignment horizontal="center" vertical="top" wrapText="1" readingOrder="1"/>
    </xf>
    <xf numFmtId="0" fontId="46" fillId="22" borderId="13" xfId="0" applyFont="1" applyFill="1" applyBorder="1" applyAlignment="1">
      <alignment horizontal="center" vertical="top" wrapText="1" readingOrder="1"/>
    </xf>
    <xf numFmtId="0" fontId="62" fillId="0" borderId="13" xfId="0" applyFont="1" applyBorder="1" applyAlignment="1">
      <alignment horizontal="left" vertical="center" wrapText="1"/>
    </xf>
    <xf numFmtId="0" fontId="64" fillId="0" borderId="0" xfId="0" applyFont="1"/>
    <xf numFmtId="0" fontId="62" fillId="3" borderId="13" xfId="0" applyFont="1" applyFill="1" applyBorder="1" applyAlignment="1">
      <alignment vertical="top" wrapText="1"/>
    </xf>
    <xf numFmtId="0" fontId="61" fillId="0" borderId="13" xfId="0" applyFont="1" applyBorder="1" applyAlignment="1">
      <alignment horizontal="center" vertical="center" wrapText="1"/>
    </xf>
    <xf numFmtId="0" fontId="60" fillId="0" borderId="13" xfId="0" applyFont="1" applyBorder="1"/>
    <xf numFmtId="0" fontId="60" fillId="0" borderId="0" xfId="0" applyFont="1" applyAlignment="1">
      <alignment vertical="top" wrapText="1"/>
    </xf>
    <xf numFmtId="0" fontId="65" fillId="0" borderId="13" xfId="0" applyFont="1" applyBorder="1" applyAlignment="1">
      <alignment horizontal="center" vertical="center" wrapText="1"/>
    </xf>
    <xf numFmtId="0" fontId="66" fillId="3" borderId="13" xfId="0" applyFont="1" applyFill="1" applyBorder="1" applyAlignment="1">
      <alignment vertical="center" wrapText="1"/>
    </xf>
    <xf numFmtId="0" fontId="45" fillId="0" borderId="0" xfId="0" applyFont="1" applyAlignment="1">
      <alignment horizontal="left"/>
    </xf>
    <xf numFmtId="0" fontId="45" fillId="0" borderId="0" xfId="0" applyFont="1" applyAlignment="1">
      <alignment horizontal="center"/>
    </xf>
    <xf numFmtId="0" fontId="45" fillId="3" borderId="0" xfId="0" applyFont="1" applyFill="1"/>
    <xf numFmtId="0" fontId="69" fillId="7" borderId="0" xfId="0" applyFont="1" applyFill="1" applyAlignment="1">
      <alignment horizontal="center" vertical="center" wrapText="1" readingOrder="1"/>
    </xf>
    <xf numFmtId="0" fontId="70" fillId="8" borderId="51" xfId="0" applyFont="1" applyFill="1" applyBorder="1" applyAlignment="1">
      <alignment horizontal="center" vertical="center" wrapText="1" readingOrder="1"/>
    </xf>
    <xf numFmtId="0" fontId="70" fillId="0" borderId="51" xfId="0" applyFont="1" applyBorder="1" applyAlignment="1">
      <alignment horizontal="center" vertical="center" wrapText="1" readingOrder="1"/>
    </xf>
    <xf numFmtId="0" fontId="70" fillId="0" borderId="51" xfId="0" applyFont="1" applyBorder="1" applyAlignment="1">
      <alignment horizontal="justify" vertical="center" wrapText="1" readingOrder="1"/>
    </xf>
    <xf numFmtId="0" fontId="70" fillId="9" borderId="52" xfId="0" applyFont="1" applyFill="1" applyBorder="1" applyAlignment="1">
      <alignment horizontal="center" vertical="center" wrapText="1" readingOrder="1"/>
    </xf>
    <xf numFmtId="0" fontId="70" fillId="0" borderId="52" xfId="0" applyFont="1" applyBorder="1" applyAlignment="1">
      <alignment horizontal="center" vertical="center" wrapText="1" readingOrder="1"/>
    </xf>
    <xf numFmtId="0" fontId="70" fillId="0" borderId="52" xfId="0" applyFont="1" applyBorder="1" applyAlignment="1">
      <alignment horizontal="justify" vertical="center" wrapText="1" readingOrder="1"/>
    </xf>
    <xf numFmtId="0" fontId="70" fillId="10" borderId="52" xfId="0" applyFont="1" applyFill="1" applyBorder="1" applyAlignment="1">
      <alignment horizontal="center" vertical="center" wrapText="1" readingOrder="1"/>
    </xf>
    <xf numFmtId="0" fontId="70" fillId="11" borderId="52" xfId="0" applyFont="1" applyFill="1" applyBorder="1" applyAlignment="1">
      <alignment horizontal="center" vertical="center" wrapText="1" readingOrder="1"/>
    </xf>
    <xf numFmtId="0" fontId="71" fillId="12" borderId="52" xfId="0" applyFont="1" applyFill="1" applyBorder="1" applyAlignment="1">
      <alignment horizontal="center" vertical="center" wrapText="1" readingOrder="1"/>
    </xf>
    <xf numFmtId="0" fontId="0" fillId="3" borderId="0" xfId="0" applyFill="1" applyBorder="1"/>
    <xf numFmtId="0" fontId="21" fillId="3" borderId="0" xfId="0" applyFont="1" applyFill="1" applyBorder="1"/>
    <xf numFmtId="0" fontId="73" fillId="7" borderId="0" xfId="0" applyFont="1" applyFill="1" applyAlignment="1">
      <alignment horizontal="center" vertical="center" wrapText="1" readingOrder="1"/>
    </xf>
    <xf numFmtId="0" fontId="74" fillId="8" borderId="51" xfId="0" applyFont="1" applyFill="1" applyBorder="1" applyAlignment="1">
      <alignment horizontal="center" vertical="center" wrapText="1" readingOrder="1"/>
    </xf>
    <xf numFmtId="0" fontId="74" fillId="0" borderId="51" xfId="0" applyFont="1" applyBorder="1" applyAlignment="1">
      <alignment horizontal="justify" vertical="center" wrapText="1" readingOrder="1"/>
    </xf>
    <xf numFmtId="9" fontId="74" fillId="0" borderId="51" xfId="0" applyNumberFormat="1" applyFont="1" applyBorder="1" applyAlignment="1">
      <alignment horizontal="center" vertical="center" wrapText="1" readingOrder="1"/>
    </xf>
    <xf numFmtId="0" fontId="74" fillId="9" borderId="52" xfId="0" applyFont="1" applyFill="1" applyBorder="1" applyAlignment="1">
      <alignment horizontal="center" vertical="center" wrapText="1" readingOrder="1"/>
    </xf>
    <xf numFmtId="0" fontId="74" fillId="0" borderId="52" xfId="0" applyFont="1" applyBorder="1" applyAlignment="1">
      <alignment horizontal="justify" vertical="center" wrapText="1" readingOrder="1"/>
    </xf>
    <xf numFmtId="9" fontId="74" fillId="0" borderId="52" xfId="0" applyNumberFormat="1" applyFont="1" applyBorder="1" applyAlignment="1">
      <alignment horizontal="center" vertical="center" wrapText="1" readingOrder="1"/>
    </xf>
    <xf numFmtId="0" fontId="74" fillId="10" borderId="52" xfId="0" applyFont="1" applyFill="1" applyBorder="1" applyAlignment="1">
      <alignment horizontal="center" vertical="center" wrapText="1" readingOrder="1"/>
    </xf>
    <xf numFmtId="0" fontId="74" fillId="11" borderId="52" xfId="0" applyFont="1" applyFill="1" applyBorder="1" applyAlignment="1">
      <alignment horizontal="center" vertical="center" wrapText="1" readingOrder="1"/>
    </xf>
    <xf numFmtId="0" fontId="75" fillId="12" borderId="52" xfId="0" applyFont="1" applyFill="1" applyBorder="1" applyAlignment="1">
      <alignment horizontal="center" vertical="center" wrapText="1" readingOrder="1"/>
    </xf>
    <xf numFmtId="9" fontId="0" fillId="0" borderId="0" xfId="0" applyNumberFormat="1"/>
    <xf numFmtId="9" fontId="0" fillId="0" borderId="0" xfId="0" applyNumberFormat="1" applyAlignment="1">
      <alignment horizontal="center"/>
    </xf>
    <xf numFmtId="0" fontId="0" fillId="0" borderId="0" xfId="0" applyAlignment="1">
      <alignment horizontal="center"/>
    </xf>
    <xf numFmtId="0" fontId="0" fillId="0" borderId="0" xfId="0" applyAlignment="1">
      <alignment horizontal="left" vertical="center" wrapText="1"/>
    </xf>
    <xf numFmtId="0" fontId="4" fillId="4" borderId="8" xfId="0" applyFont="1" applyFill="1" applyBorder="1" applyAlignment="1">
      <alignment horizontal="center" vertical="center" textRotation="90"/>
    </xf>
    <xf numFmtId="0" fontId="0" fillId="0" borderId="13" xfId="0" applyBorder="1" applyAlignment="1">
      <alignment horizontal="center" vertical="center" wrapText="1"/>
    </xf>
    <xf numFmtId="9" fontId="0" fillId="0" borderId="13" xfId="0" applyNumberFormat="1" applyBorder="1" applyAlignment="1">
      <alignment horizontal="center" vertical="center" wrapText="1"/>
    </xf>
    <xf numFmtId="0" fontId="0" fillId="0" borderId="13" xfId="0" applyBorder="1" applyAlignment="1">
      <alignment horizontal="center" vertical="center" wrapText="1"/>
    </xf>
    <xf numFmtId="9" fontId="0" fillId="3" borderId="0" xfId="0" applyNumberFormat="1" applyFill="1"/>
    <xf numFmtId="9" fontId="70" fillId="0" borderId="52" xfId="0" applyNumberFormat="1" applyFont="1" applyBorder="1" applyAlignment="1">
      <alignment horizontal="justify" vertical="center" wrapText="1" readingOrder="1"/>
    </xf>
    <xf numFmtId="0" fontId="0" fillId="0" borderId="13" xfId="0" applyBorder="1" applyAlignment="1">
      <alignment horizontal="center" vertical="center" wrapText="1"/>
    </xf>
    <xf numFmtId="0" fontId="0" fillId="0" borderId="13" xfId="0" applyBorder="1" applyAlignment="1">
      <alignment horizontal="left" vertical="center" wrapText="1"/>
    </xf>
    <xf numFmtId="9" fontId="0" fillId="0" borderId="13" xfId="0" applyNumberFormat="1" applyBorder="1" applyAlignment="1">
      <alignment horizontal="center" vertical="center" wrapText="1"/>
    </xf>
    <xf numFmtId="0" fontId="0" fillId="0" borderId="0" xfId="0" applyFont="1" applyAlignment="1">
      <alignment horizontal="left" wrapText="1"/>
    </xf>
    <xf numFmtId="0" fontId="32" fillId="3" borderId="13" xfId="0" applyFont="1" applyFill="1" applyBorder="1"/>
    <xf numFmtId="9" fontId="32" fillId="3" borderId="0" xfId="0" applyNumberFormat="1" applyFont="1" applyFill="1"/>
    <xf numFmtId="0" fontId="4" fillId="4" borderId="8" xfId="0" applyFont="1" applyFill="1" applyBorder="1" applyAlignment="1">
      <alignment horizontal="center" vertical="center" textRotation="90" wrapText="1"/>
    </xf>
    <xf numFmtId="0" fontId="0" fillId="0" borderId="13" xfId="0" applyBorder="1" applyAlignment="1">
      <alignment horizontal="left" vertical="center" wrapText="1"/>
    </xf>
    <xf numFmtId="9" fontId="0" fillId="0" borderId="13" xfId="0" applyNumberFormat="1" applyBorder="1" applyAlignment="1">
      <alignment horizontal="center" vertical="center" wrapText="1"/>
    </xf>
    <xf numFmtId="0" fontId="4" fillId="4" borderId="11" xfId="0" applyFont="1" applyFill="1" applyBorder="1" applyAlignment="1">
      <alignment horizontal="center" vertical="center" textRotation="90" wrapText="1"/>
    </xf>
    <xf numFmtId="0" fontId="0" fillId="0" borderId="13" xfId="0" applyBorder="1" applyAlignment="1">
      <alignment horizontal="center" vertical="center" wrapText="1"/>
    </xf>
    <xf numFmtId="0" fontId="0" fillId="0" borderId="13" xfId="0" applyBorder="1" applyAlignment="1">
      <alignment horizontal="left" vertical="center" wrapText="1"/>
    </xf>
    <xf numFmtId="9" fontId="0" fillId="0" borderId="13" xfId="0" applyNumberFormat="1" applyBorder="1" applyAlignment="1">
      <alignment horizontal="center" vertical="center" wrapText="1"/>
    </xf>
    <xf numFmtId="9" fontId="32" fillId="3" borderId="13" xfId="0" applyNumberFormat="1" applyFont="1" applyFill="1" applyBorder="1"/>
    <xf numFmtId="0" fontId="4" fillId="4" borderId="85" xfId="0" applyFont="1" applyFill="1" applyBorder="1" applyAlignment="1">
      <alignment horizontal="center" vertical="center" textRotation="90" wrapText="1"/>
    </xf>
    <xf numFmtId="0" fontId="78" fillId="0" borderId="13" xfId="0" applyFont="1" applyBorder="1" applyAlignment="1">
      <alignment horizontal="left" vertical="center" wrapText="1"/>
    </xf>
    <xf numFmtId="0" fontId="78" fillId="0" borderId="0" xfId="0" applyFont="1" applyAlignment="1">
      <alignment horizontal="left" vertical="center" wrapText="1"/>
    </xf>
    <xf numFmtId="0" fontId="0" fillId="0" borderId="0" xfId="0" applyAlignment="1">
      <alignment vertical="center" wrapText="1"/>
    </xf>
    <xf numFmtId="0" fontId="79" fillId="3" borderId="0" xfId="0" applyFont="1" applyFill="1" applyBorder="1"/>
    <xf numFmtId="0" fontId="79" fillId="0" borderId="0" xfId="0" applyFont="1" applyBorder="1"/>
    <xf numFmtId="0" fontId="4" fillId="3" borderId="0" xfId="0" applyFont="1" applyFill="1" applyBorder="1" applyAlignment="1">
      <alignment horizontal="center" vertical="center"/>
    </xf>
    <xf numFmtId="0" fontId="4" fillId="2" borderId="0" xfId="0" applyFont="1" applyFill="1" applyBorder="1" applyAlignment="1">
      <alignment horizontal="center" vertical="center"/>
    </xf>
    <xf numFmtId="0" fontId="21" fillId="0" borderId="0" xfId="0" applyFont="1" applyBorder="1"/>
    <xf numFmtId="0" fontId="0" fillId="0" borderId="13" xfId="0" applyBorder="1" applyAlignment="1">
      <alignment wrapText="1"/>
    </xf>
    <xf numFmtId="0" fontId="0" fillId="0" borderId="13" xfId="0" applyBorder="1" applyAlignment="1">
      <alignment horizontal="center" vertical="center" wrapText="1"/>
    </xf>
    <xf numFmtId="9" fontId="0" fillId="0" borderId="13" xfId="0" applyNumberFormat="1" applyBorder="1" applyAlignment="1">
      <alignment horizontal="center" vertical="center" wrapText="1"/>
    </xf>
    <xf numFmtId="0" fontId="0" fillId="0" borderId="13" xfId="0" applyBorder="1" applyAlignment="1">
      <alignment vertical="center" wrapText="1"/>
    </xf>
    <xf numFmtId="0" fontId="34" fillId="5" borderId="60" xfId="0" applyFont="1" applyFill="1" applyBorder="1" applyAlignment="1">
      <alignment horizontal="center" vertical="center" wrapText="1" readingOrder="1"/>
    </xf>
    <xf numFmtId="0" fontId="34" fillId="5" borderId="13" xfId="0" applyFont="1" applyFill="1" applyBorder="1" applyAlignment="1">
      <alignment horizontal="center" vertical="center" wrapText="1" readingOrder="1"/>
    </xf>
    <xf numFmtId="0" fontId="6" fillId="18" borderId="53" xfId="0" applyFont="1" applyFill="1" applyBorder="1" applyAlignment="1">
      <alignment horizontal="center" vertical="center"/>
    </xf>
    <xf numFmtId="0" fontId="6" fillId="18" borderId="90" xfId="0" applyFont="1" applyFill="1" applyBorder="1" applyAlignment="1">
      <alignment horizontal="center" vertical="center" wrapText="1"/>
    </xf>
    <xf numFmtId="0" fontId="24" fillId="3" borderId="91" xfId="0" applyFont="1" applyFill="1" applyBorder="1" applyAlignment="1">
      <alignment vertical="top" wrapText="1"/>
    </xf>
    <xf numFmtId="0" fontId="27" fillId="0" borderId="13" xfId="0" applyFont="1" applyBorder="1" applyAlignment="1" applyProtection="1">
      <alignment horizontal="left" vertical="top" wrapText="1"/>
      <protection locked="0"/>
    </xf>
    <xf numFmtId="0" fontId="27" fillId="0" borderId="65" xfId="0" applyFont="1" applyBorder="1" applyAlignment="1" applyProtection="1">
      <alignment horizontal="left" vertical="top" wrapText="1"/>
      <protection locked="0"/>
    </xf>
    <xf numFmtId="0" fontId="0" fillId="0" borderId="0" xfId="0" applyFill="1" applyBorder="1" applyAlignment="1">
      <alignment horizontal="left" vertical="center" wrapText="1"/>
    </xf>
    <xf numFmtId="0" fontId="0" fillId="0" borderId="13" xfId="0" applyBorder="1" applyAlignment="1">
      <alignment horizontal="center" vertical="center" wrapText="1"/>
    </xf>
    <xf numFmtId="9" fontId="0" fillId="0" borderId="13" xfId="0" applyNumberFormat="1" applyBorder="1" applyAlignment="1">
      <alignment horizontal="center" vertical="center" wrapText="1"/>
    </xf>
    <xf numFmtId="0" fontId="0" fillId="0" borderId="82" xfId="0" applyBorder="1" applyAlignment="1">
      <alignment horizontal="center" vertical="center" wrapText="1"/>
    </xf>
    <xf numFmtId="9" fontId="0" fillId="0" borderId="82" xfId="0" applyNumberFormat="1" applyBorder="1" applyAlignment="1">
      <alignment horizontal="center" vertical="center" wrapText="1"/>
    </xf>
    <xf numFmtId="0" fontId="62" fillId="0" borderId="92" xfId="0" applyFont="1" applyBorder="1" applyAlignment="1" applyProtection="1">
      <alignment horizontal="left" vertical="top" wrapText="1"/>
      <protection locked="0"/>
    </xf>
    <xf numFmtId="0" fontId="62" fillId="0" borderId="13" xfId="0" applyFont="1" applyBorder="1" applyAlignment="1" applyProtection="1">
      <alignment vertical="center" wrapText="1"/>
      <protection locked="0"/>
    </xf>
    <xf numFmtId="0" fontId="62" fillId="0" borderId="13" xfId="0" applyFont="1" applyBorder="1" applyAlignment="1" applyProtection="1">
      <alignment horizontal="left" vertical="top" wrapText="1"/>
      <protection locked="0"/>
    </xf>
    <xf numFmtId="0" fontId="62" fillId="0" borderId="65" xfId="0" applyFont="1" applyBorder="1" applyAlignment="1" applyProtection="1">
      <alignment horizontal="left" vertical="top" wrapText="1"/>
      <protection locked="0"/>
    </xf>
    <xf numFmtId="0" fontId="0" fillId="0" borderId="82" xfId="0" applyFont="1" applyBorder="1" applyAlignment="1" applyProtection="1">
      <alignment horizontal="left" vertical="top" wrapText="1"/>
      <protection locked="0"/>
    </xf>
    <xf numFmtId="0" fontId="0" fillId="0" borderId="13" xfId="0" applyFont="1" applyBorder="1" applyAlignment="1">
      <alignment horizontal="center" vertical="center" wrapText="1"/>
    </xf>
    <xf numFmtId="9" fontId="0" fillId="0" borderId="13" xfId="0" applyNumberFormat="1" applyFont="1" applyBorder="1" applyAlignment="1">
      <alignment horizontal="center" vertical="center" wrapText="1"/>
    </xf>
    <xf numFmtId="0" fontId="27" fillId="0" borderId="82" xfId="0" applyFont="1" applyBorder="1" applyAlignment="1" applyProtection="1">
      <alignment horizontal="left" vertical="top" wrapText="1"/>
      <protection locked="0"/>
    </xf>
    <xf numFmtId="0" fontId="0" fillId="0" borderId="13" xfId="0" applyBorder="1" applyAlignment="1">
      <alignment horizontal="center" vertical="center" wrapText="1"/>
    </xf>
    <xf numFmtId="9" fontId="0" fillId="0" borderId="13" xfId="0" applyNumberFormat="1" applyBorder="1" applyAlignment="1">
      <alignment horizontal="center" vertical="center" wrapText="1"/>
    </xf>
    <xf numFmtId="0" fontId="1" fillId="3" borderId="0" xfId="0" applyFont="1" applyFill="1" applyAlignment="1">
      <alignment horizontal="left" vertical="center"/>
    </xf>
    <xf numFmtId="0" fontId="24" fillId="3" borderId="48" xfId="0" applyFont="1" applyFill="1" applyBorder="1" applyAlignment="1">
      <alignment vertical="top" wrapText="1"/>
    </xf>
    <xf numFmtId="0" fontId="79" fillId="3" borderId="0" xfId="0" applyFont="1" applyFill="1"/>
    <xf numFmtId="0" fontId="79" fillId="0" borderId="0" xfId="0" applyFont="1"/>
    <xf numFmtId="0" fontId="84" fillId="4" borderId="98" xfId="0" applyFont="1" applyFill="1" applyBorder="1" applyAlignment="1">
      <alignment horizontal="center" vertical="center"/>
    </xf>
    <xf numFmtId="0" fontId="32" fillId="3" borderId="0" xfId="0" applyFont="1" applyFill="1" applyAlignment="1" applyProtection="1">
      <alignment vertical="center"/>
      <protection locked="0"/>
    </xf>
    <xf numFmtId="0" fontId="32" fillId="0" borderId="0" xfId="0" applyFont="1" applyAlignment="1" applyProtection="1">
      <alignment vertical="center"/>
      <protection locked="0"/>
    </xf>
    <xf numFmtId="0" fontId="84" fillId="4" borderId="98" xfId="0" applyFont="1" applyFill="1" applyBorder="1" applyAlignment="1" applyProtection="1">
      <alignment vertical="center" wrapText="1"/>
      <protection locked="0"/>
    </xf>
    <xf numFmtId="0" fontId="84" fillId="4" borderId="98" xfId="0" applyFont="1" applyFill="1" applyBorder="1" applyAlignment="1" applyProtection="1">
      <alignment vertical="center"/>
      <protection locked="0"/>
    </xf>
    <xf numFmtId="0" fontId="84" fillId="4" borderId="98" xfId="0" applyFont="1" applyFill="1" applyBorder="1" applyAlignment="1">
      <alignment horizontal="center" vertical="center" wrapText="1"/>
    </xf>
    <xf numFmtId="0" fontId="84" fillId="4" borderId="98" xfId="0" applyFont="1" applyFill="1" applyBorder="1" applyAlignment="1" applyProtection="1">
      <alignment horizontal="center" vertical="center" wrapText="1"/>
      <protection locked="0"/>
    </xf>
    <xf numFmtId="0" fontId="84" fillId="23" borderId="98" xfId="0" applyFont="1" applyFill="1" applyBorder="1" applyAlignment="1" applyProtection="1">
      <alignment horizontal="center" vertical="center" textRotation="90"/>
      <protection locked="0"/>
    </xf>
    <xf numFmtId="0" fontId="85" fillId="4" borderId="98" xfId="0" applyFont="1" applyFill="1" applyBorder="1" applyAlignment="1">
      <alignment horizontal="center" vertical="center" wrapText="1"/>
    </xf>
    <xf numFmtId="0" fontId="86" fillId="3" borderId="0" xfId="0" applyFont="1" applyFill="1" applyAlignment="1" applyProtection="1">
      <alignment horizontal="center" vertical="center"/>
      <protection locked="0"/>
    </xf>
    <xf numFmtId="0" fontId="86" fillId="0" borderId="0" xfId="0" applyFont="1" applyAlignment="1" applyProtection="1">
      <alignment horizontal="center" vertical="center"/>
      <protection locked="0"/>
    </xf>
    <xf numFmtId="0" fontId="87" fillId="0" borderId="0" xfId="0" applyFont="1"/>
    <xf numFmtId="0" fontId="87" fillId="24" borderId="0" xfId="0" applyFont="1" applyFill="1"/>
    <xf numFmtId="0" fontId="87" fillId="3" borderId="0" xfId="0" applyFont="1" applyFill="1"/>
    <xf numFmtId="0" fontId="32" fillId="0" borderId="0" xfId="0" applyFont="1"/>
    <xf numFmtId="0" fontId="0" fillId="0" borderId="0" xfId="0" applyAlignment="1">
      <alignment horizontal="center" wrapText="1"/>
    </xf>
    <xf numFmtId="0" fontId="0" fillId="0" borderId="0" xfId="0" applyProtection="1">
      <protection locked="0"/>
    </xf>
    <xf numFmtId="0" fontId="0" fillId="0" borderId="0" xfId="0" applyAlignment="1" applyProtection="1">
      <alignment vertical="top"/>
      <protection locked="0"/>
    </xf>
    <xf numFmtId="0" fontId="1" fillId="3" borderId="0" xfId="0" applyFont="1" applyFill="1" applyAlignment="1">
      <alignment horizontal="left" vertical="center"/>
    </xf>
    <xf numFmtId="0" fontId="84" fillId="4" borderId="98" xfId="0" applyFont="1" applyFill="1" applyBorder="1" applyAlignment="1" applyProtection="1">
      <alignment horizontal="center" vertical="center" wrapText="1"/>
      <protection locked="0"/>
    </xf>
    <xf numFmtId="0" fontId="83" fillId="4" borderId="93" xfId="0" applyFont="1" applyFill="1" applyBorder="1" applyAlignment="1">
      <alignment horizontal="center" vertical="center" wrapText="1"/>
    </xf>
    <xf numFmtId="0" fontId="41" fillId="25" borderId="67" xfId="0" applyFont="1" applyFill="1" applyBorder="1" applyAlignment="1" applyProtection="1">
      <alignment horizontal="center" wrapText="1" readingOrder="1"/>
      <protection hidden="1"/>
    </xf>
    <xf numFmtId="0" fontId="41" fillId="25" borderId="68" xfId="0" applyFont="1" applyFill="1" applyBorder="1" applyAlignment="1" applyProtection="1">
      <alignment horizontal="center" wrapText="1" readingOrder="1"/>
      <protection hidden="1"/>
    </xf>
    <xf numFmtId="0" fontId="41" fillId="25" borderId="69" xfId="0" applyFont="1" applyFill="1" applyBorder="1" applyAlignment="1" applyProtection="1">
      <alignment horizontal="center" wrapText="1" readingOrder="1"/>
      <protection hidden="1"/>
    </xf>
    <xf numFmtId="0" fontId="41" fillId="25" borderId="20" xfId="0" applyFont="1" applyFill="1" applyBorder="1" applyAlignment="1" applyProtection="1">
      <alignment horizontal="center" wrapText="1" readingOrder="1"/>
      <protection hidden="1"/>
    </xf>
    <xf numFmtId="0" fontId="41" fillId="25" borderId="0" xfId="0" applyFont="1" applyFill="1" applyAlignment="1" applyProtection="1">
      <alignment horizontal="center" wrapText="1" readingOrder="1"/>
      <protection hidden="1"/>
    </xf>
    <xf numFmtId="0" fontId="41" fillId="25" borderId="21" xfId="0" applyFont="1" applyFill="1" applyBorder="1" applyAlignment="1" applyProtection="1">
      <alignment horizontal="center" wrapText="1" readingOrder="1"/>
      <protection hidden="1"/>
    </xf>
    <xf numFmtId="0" fontId="41" fillId="25" borderId="43" xfId="0" applyFont="1" applyFill="1" applyBorder="1" applyAlignment="1" applyProtection="1">
      <alignment horizontal="center" wrapText="1" readingOrder="1"/>
      <protection hidden="1"/>
    </xf>
    <xf numFmtId="0" fontId="41" fillId="25" borderId="44" xfId="0" applyFont="1" applyFill="1" applyBorder="1" applyAlignment="1" applyProtection="1">
      <alignment horizontal="center" wrapText="1" readingOrder="1"/>
      <protection hidden="1"/>
    </xf>
    <xf numFmtId="0" fontId="41" fillId="25" borderId="45" xfId="0" applyFont="1" applyFill="1" applyBorder="1" applyAlignment="1" applyProtection="1">
      <alignment horizontal="center" wrapText="1" readingOrder="1"/>
      <protection hidden="1"/>
    </xf>
    <xf numFmtId="0" fontId="42" fillId="25" borderId="68" xfId="0" applyFont="1" applyFill="1" applyBorder="1" applyAlignment="1" applyProtection="1">
      <alignment horizontal="center" wrapText="1" readingOrder="1"/>
      <protection hidden="1"/>
    </xf>
    <xf numFmtId="0" fontId="0" fillId="0" borderId="13" xfId="0" applyBorder="1" applyAlignment="1">
      <alignment horizontal="center" vertical="center" wrapText="1"/>
    </xf>
    <xf numFmtId="9" fontId="0" fillId="0" borderId="13" xfId="0" applyNumberFormat="1" applyBorder="1" applyAlignment="1">
      <alignment horizontal="center" vertical="center" wrapText="1"/>
    </xf>
    <xf numFmtId="0" fontId="60" fillId="0" borderId="13" xfId="0" applyFont="1" applyFill="1" applyBorder="1" applyAlignment="1">
      <alignment horizontal="center" vertical="center"/>
    </xf>
    <xf numFmtId="0" fontId="32" fillId="0" borderId="13" xfId="0" applyFont="1" applyFill="1" applyBorder="1" applyAlignment="1">
      <alignment horizontal="center" vertical="center"/>
    </xf>
    <xf numFmtId="0" fontId="90" fillId="0" borderId="13" xfId="0" applyFont="1" applyFill="1" applyBorder="1" applyAlignment="1">
      <alignment horizontal="left" vertical="center" wrapText="1" readingOrder="1"/>
    </xf>
    <xf numFmtId="0" fontId="90" fillId="0" borderId="13" xfId="0" applyFont="1" applyFill="1" applyBorder="1" applyAlignment="1">
      <alignment horizontal="center" vertical="center" wrapText="1" readingOrder="1"/>
    </xf>
    <xf numFmtId="0" fontId="90" fillId="3" borderId="13" xfId="0" applyFont="1" applyFill="1" applyBorder="1" applyAlignment="1">
      <alignment horizontal="left" vertical="center" wrapText="1" readingOrder="1"/>
    </xf>
    <xf numFmtId="0" fontId="32" fillId="0" borderId="13" xfId="0" applyFont="1" applyFill="1" applyBorder="1" applyAlignment="1">
      <alignment wrapText="1"/>
    </xf>
    <xf numFmtId="0" fontId="8" fillId="0" borderId="13" xfId="0" applyFont="1" applyFill="1" applyBorder="1" applyAlignment="1">
      <alignment vertical="top" wrapText="1"/>
    </xf>
    <xf numFmtId="0" fontId="8" fillId="0" borderId="13" xfId="0" applyFont="1" applyFill="1" applyBorder="1" applyAlignment="1">
      <alignment vertical="center" wrapText="1"/>
    </xf>
    <xf numFmtId="0" fontId="62" fillId="0" borderId="13" xfId="0" applyFont="1" applyFill="1" applyBorder="1" applyAlignment="1">
      <alignment vertical="top" wrapText="1"/>
    </xf>
    <xf numFmtId="0" fontId="62" fillId="3" borderId="13" xfId="0" applyFont="1" applyFill="1" applyBorder="1" applyAlignment="1">
      <alignment vertical="center" wrapText="1"/>
    </xf>
    <xf numFmtId="0" fontId="62" fillId="0" borderId="13" xfId="0" applyFont="1" applyFill="1" applyBorder="1" applyAlignment="1">
      <alignment vertical="center" wrapText="1"/>
    </xf>
    <xf numFmtId="0" fontId="8" fillId="3" borderId="13" xfId="0" applyFont="1" applyFill="1" applyBorder="1" applyAlignment="1">
      <alignment vertical="top" wrapText="1"/>
    </xf>
    <xf numFmtId="0" fontId="8" fillId="0" borderId="13" xfId="0" applyFont="1" applyFill="1" applyBorder="1" applyAlignment="1">
      <alignment horizontal="center" vertical="center" wrapText="1"/>
    </xf>
    <xf numFmtId="0" fontId="62" fillId="0" borderId="13" xfId="0" applyFont="1" applyFill="1" applyBorder="1" applyAlignment="1">
      <alignment horizontal="center" vertical="center" wrapText="1"/>
    </xf>
    <xf numFmtId="0" fontId="8" fillId="0" borderId="13" xfId="0" applyFont="1" applyFill="1" applyBorder="1" applyAlignment="1">
      <alignment horizontal="left" vertical="center" wrapText="1"/>
    </xf>
    <xf numFmtId="0" fontId="62" fillId="0" borderId="13" xfId="0" applyFont="1" applyFill="1" applyBorder="1" applyAlignment="1">
      <alignment horizontal="left" vertical="center" wrapText="1"/>
    </xf>
    <xf numFmtId="0" fontId="8" fillId="0" borderId="13" xfId="0" applyFont="1" applyBorder="1" applyAlignment="1">
      <alignment horizontal="left" vertical="center" wrapText="1"/>
    </xf>
    <xf numFmtId="0" fontId="8" fillId="3" borderId="13" xfId="0" applyFont="1" applyFill="1" applyBorder="1" applyAlignment="1">
      <alignment horizontal="left" vertical="center" wrapText="1"/>
    </xf>
    <xf numFmtId="0" fontId="60" fillId="0" borderId="13" xfId="0" applyFont="1" applyFill="1" applyBorder="1" applyAlignment="1">
      <alignment horizontal="center"/>
    </xf>
    <xf numFmtId="0" fontId="60" fillId="0" borderId="0" xfId="0" applyFont="1" applyFill="1"/>
    <xf numFmtId="0" fontId="32" fillId="0" borderId="13" xfId="0" applyFont="1" applyFill="1" applyBorder="1" applyAlignment="1">
      <alignment horizontal="center"/>
    </xf>
    <xf numFmtId="0" fontId="60" fillId="0" borderId="13" xfId="0" applyFont="1" applyBorder="1" applyAlignment="1">
      <alignment vertical="center" wrapText="1" readingOrder="1"/>
    </xf>
    <xf numFmtId="0" fontId="90" fillId="0" borderId="13" xfId="0" applyFont="1" applyFill="1" applyBorder="1" applyAlignment="1">
      <alignment horizontal="center" vertical="center" wrapText="1"/>
    </xf>
    <xf numFmtId="0" fontId="32" fillId="0" borderId="0" xfId="0" applyFont="1" applyFill="1" applyAlignment="1">
      <alignment vertical="center" wrapText="1"/>
    </xf>
    <xf numFmtId="0" fontId="32" fillId="0" borderId="13" xfId="0" applyFont="1" applyBorder="1" applyAlignment="1">
      <alignment horizontal="center"/>
    </xf>
    <xf numFmtId="0" fontId="62" fillId="0" borderId="13" xfId="0" applyFont="1" applyBorder="1" applyAlignment="1">
      <alignment horizontal="left" vertical="center" wrapText="1" indent="2"/>
    </xf>
    <xf numFmtId="0" fontId="54" fillId="0" borderId="13" xfId="0" applyFont="1" applyFill="1" applyBorder="1" applyAlignment="1">
      <alignment horizontal="center"/>
    </xf>
    <xf numFmtId="0" fontId="54" fillId="0" borderId="13" xfId="0" applyFont="1" applyFill="1" applyBorder="1" applyAlignment="1">
      <alignment horizontal="center" vertical="center"/>
    </xf>
    <xf numFmtId="0" fontId="54" fillId="0" borderId="13" xfId="0" applyFont="1" applyFill="1" applyBorder="1" applyAlignment="1">
      <alignment horizontal="center" vertical="center" wrapText="1"/>
    </xf>
    <xf numFmtId="2" fontId="54" fillId="0" borderId="13" xfId="0" applyNumberFormat="1" applyFont="1" applyFill="1" applyBorder="1" applyAlignment="1">
      <alignment horizontal="center" vertical="center" wrapText="1"/>
    </xf>
    <xf numFmtId="0" fontId="55" fillId="0" borderId="13" xfId="0" applyFont="1" applyFill="1" applyBorder="1" applyAlignment="1">
      <alignment horizontal="center" vertical="center"/>
    </xf>
    <xf numFmtId="2" fontId="54" fillId="0" borderId="13" xfId="0" applyNumberFormat="1" applyFont="1" applyFill="1" applyBorder="1" applyAlignment="1">
      <alignment horizontal="center" vertical="center"/>
    </xf>
    <xf numFmtId="0" fontId="55" fillId="0" borderId="13" xfId="0" applyFont="1" applyBorder="1" applyAlignment="1">
      <alignment horizontal="center" vertical="center"/>
    </xf>
    <xf numFmtId="0" fontId="27" fillId="0" borderId="13" xfId="0" applyFont="1" applyFill="1" applyBorder="1" applyAlignment="1">
      <alignment vertical="top" wrapText="1"/>
    </xf>
    <xf numFmtId="0" fontId="27" fillId="0" borderId="81" xfId="0" applyFont="1" applyFill="1" applyBorder="1" applyAlignment="1">
      <alignment vertical="top" wrapText="1"/>
    </xf>
    <xf numFmtId="0" fontId="0" fillId="0" borderId="13" xfId="0" applyFont="1" applyFill="1" applyBorder="1" applyAlignment="1">
      <alignment horizontal="left" wrapText="1"/>
    </xf>
    <xf numFmtId="0" fontId="0" fillId="0" borderId="13" xfId="0" applyFill="1" applyBorder="1" applyAlignment="1">
      <alignment horizontal="left" vertical="center" wrapText="1"/>
    </xf>
    <xf numFmtId="0" fontId="0" fillId="0" borderId="13" xfId="0" applyFont="1" applyFill="1" applyBorder="1" applyAlignment="1">
      <alignment horizontal="left" vertical="center" wrapText="1"/>
    </xf>
    <xf numFmtId="0" fontId="0" fillId="0" borderId="13" xfId="0" applyBorder="1" applyAlignment="1">
      <alignment horizontal="center" vertical="center" wrapText="1"/>
    </xf>
    <xf numFmtId="9" fontId="0" fillId="0" borderId="13" xfId="0" applyNumberFormat="1" applyBorder="1" applyAlignment="1">
      <alignment horizontal="center" vertical="center" wrapText="1"/>
    </xf>
    <xf numFmtId="0" fontId="27" fillId="0" borderId="13" xfId="0" applyFont="1" applyBorder="1" applyAlignment="1" applyProtection="1">
      <alignment horizontal="left" vertical="top" wrapText="1"/>
      <protection locked="0"/>
    </xf>
    <xf numFmtId="0" fontId="27" fillId="0" borderId="78" xfId="0" applyFont="1" applyFill="1" applyBorder="1" applyAlignment="1" applyProtection="1">
      <alignment horizontal="left" vertical="top" wrapText="1"/>
      <protection locked="0"/>
    </xf>
    <xf numFmtId="0" fontId="27" fillId="0" borderId="13" xfId="0" applyFont="1" applyFill="1" applyBorder="1" applyAlignment="1" applyProtection="1">
      <alignment horizontal="left" vertical="top" wrapText="1"/>
      <protection locked="0"/>
    </xf>
    <xf numFmtId="14" fontId="46" fillId="19" borderId="0" xfId="0" applyNumberFormat="1" applyFont="1" applyFill="1" applyAlignment="1" applyProtection="1">
      <alignment horizontal="center" vertical="center" wrapText="1"/>
      <protection locked="0"/>
    </xf>
    <xf numFmtId="0" fontId="46" fillId="19" borderId="0" xfId="0" applyFont="1" applyFill="1" applyAlignment="1" applyProtection="1">
      <alignment horizontal="center" vertical="center" wrapText="1"/>
      <protection locked="0"/>
    </xf>
    <xf numFmtId="0" fontId="67" fillId="0" borderId="0" xfId="0" applyFont="1" applyAlignment="1">
      <alignment horizontal="center" wrapText="1"/>
    </xf>
    <xf numFmtId="0" fontId="49" fillId="0" borderId="0" xfId="0" applyFont="1" applyAlignment="1">
      <alignment horizontal="center"/>
    </xf>
    <xf numFmtId="0" fontId="46" fillId="19" borderId="0" xfId="0" applyFont="1" applyFill="1" applyAlignment="1" applyProtection="1">
      <alignment horizontal="center" vertical="center"/>
      <protection locked="0"/>
    </xf>
    <xf numFmtId="0" fontId="90" fillId="3" borderId="13" xfId="0" applyFont="1" applyFill="1" applyBorder="1" applyAlignment="1">
      <alignment horizontal="center" vertical="center" readingOrder="1"/>
    </xf>
    <xf numFmtId="0" fontId="59" fillId="4" borderId="79" xfId="0" applyFont="1" applyFill="1" applyBorder="1" applyAlignment="1">
      <alignment horizontal="center" vertical="top" wrapText="1" readingOrder="1"/>
    </xf>
    <xf numFmtId="0" fontId="59" fillId="4" borderId="80" xfId="0" applyFont="1" applyFill="1" applyBorder="1" applyAlignment="1">
      <alignment horizontal="center" vertical="top" wrapText="1" readingOrder="1"/>
    </xf>
    <xf numFmtId="0" fontId="59" fillId="4" borderId="81" xfId="0" applyFont="1" applyFill="1" applyBorder="1" applyAlignment="1">
      <alignment horizontal="center" vertical="top" wrapText="1" readingOrder="1"/>
    </xf>
    <xf numFmtId="0" fontId="56" fillId="0" borderId="0" xfId="0" applyFont="1" applyAlignment="1" applyProtection="1">
      <alignment horizontal="center" vertical="center"/>
      <protection locked="0"/>
    </xf>
    <xf numFmtId="0" fontId="47" fillId="20" borderId="0" xfId="0" applyFont="1" applyFill="1" applyAlignment="1" applyProtection="1">
      <alignment horizontal="center" vertical="center"/>
      <protection locked="0"/>
    </xf>
    <xf numFmtId="0" fontId="47" fillId="20" borderId="0" xfId="0" applyFont="1" applyFill="1" applyAlignment="1" applyProtection="1">
      <alignment horizontal="left" vertical="center"/>
      <protection locked="0"/>
    </xf>
    <xf numFmtId="0" fontId="47" fillId="20" borderId="0" xfId="0" applyFont="1" applyFill="1" applyAlignment="1" applyProtection="1">
      <alignment vertical="center" wrapText="1"/>
      <protection locked="0"/>
    </xf>
    <xf numFmtId="0" fontId="59" fillId="4" borderId="13" xfId="0" applyFont="1" applyFill="1" applyBorder="1" applyAlignment="1">
      <alignment horizontal="center" vertical="top" wrapText="1" readingOrder="1"/>
    </xf>
    <xf numFmtId="0" fontId="90" fillId="0" borderId="13" xfId="0" applyFont="1" applyBorder="1" applyAlignment="1">
      <alignment horizontal="center" vertical="center" wrapText="1" readingOrder="1"/>
    </xf>
    <xf numFmtId="0" fontId="61" fillId="0" borderId="78" xfId="0" applyFont="1" applyBorder="1" applyAlignment="1">
      <alignment horizontal="center" vertical="center" wrapText="1" readingOrder="1"/>
    </xf>
    <xf numFmtId="0" fontId="61" fillId="0" borderId="60" xfId="0" applyFont="1" applyBorder="1" applyAlignment="1">
      <alignment horizontal="center" vertical="center" wrapText="1" readingOrder="1"/>
    </xf>
    <xf numFmtId="0" fontId="61" fillId="0" borderId="82" xfId="0" applyFont="1" applyBorder="1" applyAlignment="1">
      <alignment horizontal="center" vertical="center" wrapText="1" readingOrder="1"/>
    </xf>
    <xf numFmtId="0" fontId="61" fillId="0" borderId="18" xfId="0" applyFont="1" applyBorder="1" applyAlignment="1">
      <alignment horizontal="center" vertical="center" wrapText="1" readingOrder="1"/>
    </xf>
    <xf numFmtId="0" fontId="61" fillId="0" borderId="0" xfId="0" applyFont="1" applyBorder="1" applyAlignment="1">
      <alignment horizontal="center" vertical="center" wrapText="1" readingOrder="1"/>
    </xf>
    <xf numFmtId="0" fontId="61" fillId="0" borderId="23" xfId="0" applyFont="1" applyBorder="1" applyAlignment="1">
      <alignment horizontal="center" vertical="center" wrapText="1" readingOrder="1"/>
    </xf>
    <xf numFmtId="0" fontId="61" fillId="0" borderId="83" xfId="0" applyFont="1" applyBorder="1" applyAlignment="1">
      <alignment horizontal="center" vertical="center" wrapText="1" readingOrder="1"/>
    </xf>
    <xf numFmtId="0" fontId="61" fillId="0" borderId="93" xfId="0" applyFont="1" applyBorder="1" applyAlignment="1">
      <alignment horizontal="center" vertical="center" wrapText="1" readingOrder="1"/>
    </xf>
    <xf numFmtId="0" fontId="61" fillId="0" borderId="84" xfId="0" applyFont="1" applyBorder="1" applyAlignment="1">
      <alignment horizontal="center" vertical="center" wrapText="1" readingOrder="1"/>
    </xf>
    <xf numFmtId="0" fontId="8" fillId="0" borderId="82" xfId="0" applyFont="1" applyBorder="1" applyAlignment="1">
      <alignment horizontal="center" vertical="center" wrapText="1" readingOrder="1"/>
    </xf>
    <xf numFmtId="0" fontId="8" fillId="0" borderId="78" xfId="0" applyFont="1" applyBorder="1" applyAlignment="1">
      <alignment horizontal="center" vertical="center" wrapText="1" readingOrder="1"/>
    </xf>
    <xf numFmtId="0" fontId="50" fillId="0" borderId="0" xfId="0" applyFont="1" applyAlignment="1">
      <alignment horizontal="center" wrapText="1"/>
    </xf>
    <xf numFmtId="0" fontId="51" fillId="0" borderId="0" xfId="0" applyFont="1" applyAlignment="1">
      <alignment horizontal="center"/>
    </xf>
    <xf numFmtId="0" fontId="52" fillId="4" borderId="79" xfId="0" applyFont="1" applyFill="1" applyBorder="1" applyAlignment="1">
      <alignment horizontal="center"/>
    </xf>
    <xf numFmtId="0" fontId="52" fillId="4" borderId="80" xfId="0" applyFont="1" applyFill="1" applyBorder="1" applyAlignment="1">
      <alignment horizontal="center"/>
    </xf>
    <xf numFmtId="0" fontId="52" fillId="4" borderId="81" xfId="0" applyFont="1" applyFill="1" applyBorder="1" applyAlignment="1">
      <alignment horizontal="center"/>
    </xf>
    <xf numFmtId="0" fontId="53" fillId="5" borderId="82" xfId="0" applyFont="1" applyFill="1" applyBorder="1" applyAlignment="1">
      <alignment horizontal="center" vertical="center" wrapText="1"/>
    </xf>
    <xf numFmtId="0" fontId="53" fillId="5" borderId="60" xfId="0" applyFont="1" applyFill="1" applyBorder="1" applyAlignment="1">
      <alignment horizontal="center" vertical="center" wrapText="1"/>
    </xf>
    <xf numFmtId="0" fontId="53" fillId="5" borderId="79" xfId="0" applyFont="1" applyFill="1" applyBorder="1" applyAlignment="1">
      <alignment horizontal="center" vertical="center"/>
    </xf>
    <xf numFmtId="0" fontId="53" fillId="5" borderId="80" xfId="0" applyFont="1" applyFill="1" applyBorder="1" applyAlignment="1">
      <alignment horizontal="center" vertical="center"/>
    </xf>
    <xf numFmtId="0" fontId="53" fillId="5" borderId="81" xfId="0" applyFont="1" applyFill="1" applyBorder="1" applyAlignment="1">
      <alignment horizontal="center" vertical="center"/>
    </xf>
    <xf numFmtId="0" fontId="9" fillId="3" borderId="20" xfId="1" applyFont="1" applyFill="1" applyBorder="1" applyAlignment="1">
      <alignment horizontal="left" vertical="top" wrapText="1"/>
    </xf>
    <xf numFmtId="0" fontId="9" fillId="3" borderId="0" xfId="1" applyFont="1" applyFill="1" applyAlignment="1">
      <alignment horizontal="left" vertical="top" wrapText="1"/>
    </xf>
    <xf numFmtId="0" fontId="9" fillId="3" borderId="21" xfId="1" applyFont="1" applyFill="1" applyBorder="1" applyAlignment="1">
      <alignment horizontal="left" vertical="top" wrapText="1"/>
    </xf>
    <xf numFmtId="0" fontId="9" fillId="3" borderId="43" xfId="1" applyFont="1" applyFill="1" applyBorder="1" applyAlignment="1">
      <alignment horizontal="left" vertical="top" wrapText="1"/>
    </xf>
    <xf numFmtId="0" fontId="9" fillId="3" borderId="44" xfId="1" applyFont="1" applyFill="1" applyBorder="1" applyAlignment="1">
      <alignment horizontal="left" vertical="top" wrapText="1"/>
    </xf>
    <xf numFmtId="0" fontId="9" fillId="3" borderId="45" xfId="1" applyFont="1" applyFill="1" applyBorder="1" applyAlignment="1">
      <alignment horizontal="left" vertical="top" wrapText="1"/>
    </xf>
    <xf numFmtId="0" fontId="15" fillId="3" borderId="39" xfId="0" applyFont="1" applyFill="1" applyBorder="1" applyAlignment="1">
      <alignment horizontal="left" vertical="center" wrapText="1"/>
    </xf>
    <xf numFmtId="0" fontId="15" fillId="3" borderId="40" xfId="0" applyFont="1" applyFill="1" applyBorder="1" applyAlignment="1">
      <alignment horizontal="left" vertical="center" wrapText="1"/>
    </xf>
    <xf numFmtId="0" fontId="16" fillId="3" borderId="41" xfId="0" applyFont="1" applyFill="1" applyBorder="1" applyAlignment="1">
      <alignment horizontal="justify" vertical="center" wrapText="1"/>
    </xf>
    <xf numFmtId="0" fontId="16" fillId="3" borderId="42" xfId="0" applyFont="1" applyFill="1" applyBorder="1" applyAlignment="1">
      <alignment horizontal="justify" vertical="center" wrapText="1"/>
    </xf>
    <xf numFmtId="0" fontId="15" fillId="3" borderId="37" xfId="0" applyFont="1" applyFill="1" applyBorder="1" applyAlignment="1">
      <alignment horizontal="left" vertical="center" wrapText="1"/>
    </xf>
    <xf numFmtId="0" fontId="15" fillId="3" borderId="38" xfId="0" applyFont="1" applyFill="1" applyBorder="1" applyAlignment="1">
      <alignment horizontal="left" vertical="center" wrapText="1"/>
    </xf>
    <xf numFmtId="0" fontId="16" fillId="3" borderId="35" xfId="1" applyFont="1" applyFill="1" applyBorder="1" applyAlignment="1">
      <alignment horizontal="justify" vertical="center" wrapText="1"/>
    </xf>
    <xf numFmtId="0" fontId="16" fillId="3" borderId="36" xfId="1" applyFont="1" applyFill="1" applyBorder="1" applyAlignment="1">
      <alignment horizontal="justify" vertical="center" wrapText="1"/>
    </xf>
    <xf numFmtId="0" fontId="15" fillId="3" borderId="33" xfId="0" applyFont="1" applyFill="1" applyBorder="1" applyAlignment="1">
      <alignment horizontal="left" vertical="center" wrapText="1"/>
    </xf>
    <xf numFmtId="0" fontId="15" fillId="3" borderId="34" xfId="0" applyFont="1" applyFill="1" applyBorder="1" applyAlignment="1">
      <alignment horizontal="left" vertical="center" wrapText="1"/>
    </xf>
    <xf numFmtId="0" fontId="15" fillId="3" borderId="29" xfId="2" applyFont="1" applyFill="1" applyBorder="1" applyAlignment="1">
      <alignment horizontal="left" vertical="top" wrapText="1" readingOrder="1"/>
    </xf>
    <xf numFmtId="0" fontId="15" fillId="3" borderId="30" xfId="2" applyFont="1" applyFill="1" applyBorder="1" applyAlignment="1">
      <alignment horizontal="left" vertical="top" wrapText="1" readingOrder="1"/>
    </xf>
    <xf numFmtId="0" fontId="16" fillId="3" borderId="31" xfId="1" applyFont="1" applyFill="1" applyBorder="1" applyAlignment="1">
      <alignment horizontal="justify" vertical="center" wrapText="1"/>
    </xf>
    <xf numFmtId="0" fontId="16" fillId="3" borderId="32" xfId="1" applyFont="1" applyFill="1" applyBorder="1" applyAlignment="1">
      <alignment horizontal="justify" vertical="center" wrapText="1"/>
    </xf>
    <xf numFmtId="0" fontId="5" fillId="4" borderId="14" xfId="1" applyFont="1" applyFill="1" applyBorder="1" applyAlignment="1">
      <alignment horizontal="center" vertical="center" wrapText="1"/>
    </xf>
    <xf numFmtId="0" fontId="5" fillId="4" borderId="15" xfId="1" applyFont="1" applyFill="1" applyBorder="1" applyAlignment="1">
      <alignment horizontal="center" vertical="center" wrapText="1"/>
    </xf>
    <xf numFmtId="0" fontId="5" fillId="4" borderId="16" xfId="1" applyFont="1" applyFill="1" applyBorder="1" applyAlignment="1">
      <alignment horizontal="center" vertical="center" wrapText="1"/>
    </xf>
    <xf numFmtId="0" fontId="10" fillId="3" borderId="17" xfId="1" quotePrefix="1" applyFont="1" applyFill="1" applyBorder="1" applyAlignment="1">
      <alignment horizontal="left" vertical="top" wrapText="1"/>
    </xf>
    <xf numFmtId="0" fontId="11" fillId="3" borderId="18" xfId="1" quotePrefix="1" applyFont="1" applyFill="1" applyBorder="1" applyAlignment="1">
      <alignment horizontal="left" vertical="top" wrapText="1"/>
    </xf>
    <xf numFmtId="0" fontId="11" fillId="3" borderId="19" xfId="1" quotePrefix="1" applyFont="1" applyFill="1" applyBorder="1" applyAlignment="1">
      <alignment horizontal="left" vertical="top" wrapText="1"/>
    </xf>
    <xf numFmtId="0" fontId="12" fillId="3" borderId="22" xfId="1" quotePrefix="1" applyFont="1" applyFill="1" applyBorder="1" applyAlignment="1">
      <alignment horizontal="justify" vertical="center" wrapText="1"/>
    </xf>
    <xf numFmtId="0" fontId="12" fillId="3" borderId="23" xfId="1" quotePrefix="1" applyFont="1" applyFill="1" applyBorder="1" applyAlignment="1">
      <alignment horizontal="justify" vertical="center" wrapText="1"/>
    </xf>
    <xf numFmtId="0" fontId="12" fillId="3" borderId="24" xfId="1" quotePrefix="1" applyFont="1" applyFill="1" applyBorder="1" applyAlignment="1">
      <alignment horizontal="justify" vertical="center" wrapText="1"/>
    </xf>
    <xf numFmtId="0" fontId="9" fillId="0" borderId="20" xfId="1" quotePrefix="1" applyFont="1" applyBorder="1" applyAlignment="1">
      <alignment horizontal="left" vertical="top" wrapText="1"/>
    </xf>
    <xf numFmtId="0" fontId="9" fillId="0" borderId="0" xfId="1" quotePrefix="1" applyFont="1" applyAlignment="1">
      <alignment horizontal="left" vertical="top" wrapText="1"/>
    </xf>
    <xf numFmtId="0" fontId="9" fillId="0" borderId="21" xfId="1" quotePrefix="1" applyFont="1" applyBorder="1" applyAlignment="1">
      <alignment horizontal="left" vertical="top" wrapText="1"/>
    </xf>
    <xf numFmtId="0" fontId="18" fillId="4" borderId="25" xfId="2" applyFont="1" applyFill="1" applyBorder="1" applyAlignment="1">
      <alignment horizontal="center" vertical="center" wrapText="1"/>
    </xf>
    <xf numFmtId="0" fontId="18" fillId="4" borderId="26" xfId="2" applyFont="1" applyFill="1" applyBorder="1" applyAlignment="1">
      <alignment horizontal="center" vertical="center" wrapText="1"/>
    </xf>
    <xf numFmtId="0" fontId="18" fillId="4" borderId="27" xfId="1" applyFont="1" applyFill="1" applyBorder="1" applyAlignment="1">
      <alignment horizontal="center" vertical="center"/>
    </xf>
    <xf numFmtId="0" fontId="18" fillId="4" borderId="28" xfId="1" applyFont="1" applyFill="1" applyBorder="1" applyAlignment="1">
      <alignment horizontal="center" vertical="center"/>
    </xf>
    <xf numFmtId="0" fontId="0" fillId="0" borderId="82" xfId="0" applyBorder="1" applyAlignment="1">
      <alignment horizontal="center" vertical="center" wrapText="1"/>
    </xf>
    <xf numFmtId="0" fontId="0" fillId="0" borderId="78" xfId="0" applyBorder="1" applyAlignment="1">
      <alignment horizontal="center" vertical="center" wrapText="1"/>
    </xf>
    <xf numFmtId="0" fontId="0" fillId="0" borderId="60" xfId="0" applyBorder="1" applyAlignment="1">
      <alignment horizontal="center" vertical="center" wrapText="1"/>
    </xf>
    <xf numFmtId="9" fontId="0" fillId="0" borderId="82" xfId="0" applyNumberFormat="1" applyBorder="1" applyAlignment="1">
      <alignment horizontal="center" vertical="center" wrapText="1"/>
    </xf>
    <xf numFmtId="9" fontId="0" fillId="0" borderId="78" xfId="0" applyNumberFormat="1" applyBorder="1" applyAlignment="1">
      <alignment horizontal="center" vertical="center" wrapText="1"/>
    </xf>
    <xf numFmtId="9" fontId="0" fillId="0" borderId="60" xfId="0" applyNumberFormat="1" applyBorder="1" applyAlignment="1">
      <alignment horizontal="center" vertical="center" wrapText="1"/>
    </xf>
    <xf numFmtId="0" fontId="0" fillId="0" borderId="13" xfId="0" applyBorder="1" applyAlignment="1">
      <alignment horizontal="center" vertical="center" wrapText="1"/>
    </xf>
    <xf numFmtId="0" fontId="0" fillId="0" borderId="13" xfId="0" applyBorder="1" applyAlignment="1">
      <alignment horizontal="left" vertical="center" wrapText="1"/>
    </xf>
    <xf numFmtId="0" fontId="0" fillId="0" borderId="78" xfId="0" applyBorder="1" applyAlignment="1">
      <alignment horizontal="left" vertical="center" wrapText="1"/>
    </xf>
    <xf numFmtId="0" fontId="0" fillId="0" borderId="60" xfId="0" applyBorder="1" applyAlignment="1">
      <alignment horizontal="left" vertical="center" wrapText="1"/>
    </xf>
    <xf numFmtId="0" fontId="76" fillId="0" borderId="82" xfId="0" applyFont="1" applyBorder="1" applyAlignment="1">
      <alignment horizontal="center" vertical="center" wrapText="1"/>
    </xf>
    <xf numFmtId="0" fontId="76" fillId="0" borderId="78" xfId="0" applyFont="1" applyBorder="1" applyAlignment="1">
      <alignment horizontal="center" vertical="center" wrapText="1"/>
    </xf>
    <xf numFmtId="0" fontId="76" fillId="0" borderId="60" xfId="0" applyFont="1" applyBorder="1" applyAlignment="1">
      <alignment horizontal="center" vertical="center" wrapText="1"/>
    </xf>
    <xf numFmtId="0" fontId="0" fillId="0" borderId="13" xfId="0" applyBorder="1" applyAlignment="1">
      <alignment horizontal="center" vertical="center"/>
    </xf>
    <xf numFmtId="0" fontId="0" fillId="0" borderId="82" xfId="0" applyBorder="1" applyAlignment="1">
      <alignment horizontal="left" vertical="center" wrapText="1"/>
    </xf>
    <xf numFmtId="0" fontId="27" fillId="0" borderId="13" xfId="0" applyFont="1" applyBorder="1" applyAlignment="1">
      <alignment horizontal="left" vertical="center" wrapText="1"/>
    </xf>
    <xf numFmtId="0" fontId="76" fillId="0" borderId="13" xfId="0" applyFont="1" applyBorder="1" applyAlignment="1">
      <alignment horizontal="center" vertical="center" wrapText="1"/>
    </xf>
    <xf numFmtId="9" fontId="0" fillId="0" borderId="13" xfId="0" applyNumberFormat="1" applyBorder="1" applyAlignment="1">
      <alignment horizontal="center" vertical="center" wrapText="1"/>
    </xf>
    <xf numFmtId="0" fontId="27" fillId="0" borderId="82" xfId="0" applyFont="1" applyBorder="1" applyAlignment="1">
      <alignment horizontal="left" vertical="center" wrapText="1"/>
    </xf>
    <xf numFmtId="0" fontId="27" fillId="0" borderId="78" xfId="0" applyFont="1" applyBorder="1" applyAlignment="1">
      <alignment horizontal="left" vertical="center" wrapText="1"/>
    </xf>
    <xf numFmtId="0" fontId="27" fillId="0" borderId="60" xfId="0" applyFont="1" applyBorder="1" applyAlignment="1">
      <alignment horizontal="left" vertical="center" wrapText="1"/>
    </xf>
    <xf numFmtId="0" fontId="4" fillId="4" borderId="9" xfId="0" applyFont="1" applyFill="1" applyBorder="1" applyAlignment="1">
      <alignment horizontal="center" vertical="center" wrapText="1"/>
    </xf>
    <xf numFmtId="0" fontId="4" fillId="4" borderId="8"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4" fillId="4" borderId="9" xfId="0" applyFont="1" applyFill="1" applyBorder="1" applyAlignment="1">
      <alignment horizontal="center" vertical="center" textRotation="90" wrapText="1"/>
    </xf>
    <xf numFmtId="0" fontId="4" fillId="4" borderId="8" xfId="0" applyFont="1" applyFill="1" applyBorder="1" applyAlignment="1">
      <alignment horizontal="center" vertical="center" textRotation="90" wrapText="1"/>
    </xf>
    <xf numFmtId="0" fontId="4" fillId="4" borderId="11" xfId="0" applyFont="1" applyFill="1" applyBorder="1" applyAlignment="1">
      <alignment horizontal="center" vertical="center" textRotation="90" wrapText="1"/>
    </xf>
    <xf numFmtId="0" fontId="4" fillId="4" borderId="85" xfId="0" applyFont="1" applyFill="1" applyBorder="1" applyAlignment="1">
      <alignment horizontal="center" vertical="center" textRotation="90" wrapText="1"/>
    </xf>
    <xf numFmtId="0" fontId="4" fillId="4" borderId="10" xfId="0" applyFont="1" applyFill="1" applyBorder="1" applyAlignment="1">
      <alignment horizontal="center" vertical="center" wrapText="1"/>
    </xf>
    <xf numFmtId="0" fontId="4" fillId="4" borderId="11" xfId="0" applyFont="1" applyFill="1" applyBorder="1" applyAlignment="1">
      <alignment horizontal="center" vertical="center" wrapText="1"/>
    </xf>
    <xf numFmtId="0" fontId="4" fillId="4" borderId="12" xfId="0" applyFont="1" applyFill="1" applyBorder="1" applyAlignment="1">
      <alignment horizontal="center" vertical="center"/>
    </xf>
    <xf numFmtId="0" fontId="4" fillId="4" borderId="8" xfId="0" applyFont="1" applyFill="1" applyBorder="1" applyAlignment="1">
      <alignment horizontal="center" vertical="center" textRotation="1"/>
    </xf>
    <xf numFmtId="0" fontId="4" fillId="4" borderId="11" xfId="0" applyFont="1" applyFill="1" applyBorder="1" applyAlignment="1">
      <alignment horizontal="center" vertical="center" textRotation="1"/>
    </xf>
    <xf numFmtId="0" fontId="4" fillId="4" borderId="9" xfId="0" applyFont="1" applyFill="1" applyBorder="1" applyAlignment="1">
      <alignment horizontal="center" vertical="center"/>
    </xf>
    <xf numFmtId="0" fontId="4" fillId="4" borderId="8" xfId="0" applyFont="1" applyFill="1" applyBorder="1" applyAlignment="1">
      <alignment horizontal="center" vertical="center"/>
    </xf>
    <xf numFmtId="0" fontId="4" fillId="4" borderId="10" xfId="0" applyFont="1" applyFill="1" applyBorder="1" applyAlignment="1">
      <alignment horizontal="center" vertical="center"/>
    </xf>
    <xf numFmtId="0" fontId="4" fillId="4" borderId="85" xfId="0" applyFont="1" applyFill="1" applyBorder="1" applyAlignment="1">
      <alignment horizontal="center" vertical="center" textRotation="1"/>
    </xf>
    <xf numFmtId="0" fontId="4" fillId="4" borderId="5" xfId="0" applyFont="1" applyFill="1" applyBorder="1" applyAlignment="1">
      <alignment horizontal="center" vertical="center"/>
    </xf>
    <xf numFmtId="0" fontId="4" fillId="4" borderId="7" xfId="0" applyFont="1" applyFill="1" applyBorder="1" applyAlignment="1">
      <alignment horizontal="center" vertical="center"/>
    </xf>
    <xf numFmtId="0" fontId="4" fillId="4" borderId="6" xfId="0" applyFont="1" applyFill="1" applyBorder="1" applyAlignment="1">
      <alignment horizontal="center" vertical="center"/>
    </xf>
    <xf numFmtId="0" fontId="77" fillId="4" borderId="2" xfId="0" applyFont="1" applyFill="1" applyBorder="1" applyAlignment="1">
      <alignment horizontal="center" vertical="center"/>
    </xf>
    <xf numFmtId="0" fontId="77" fillId="4" borderId="0" xfId="0" applyFont="1" applyFill="1" applyBorder="1" applyAlignment="1">
      <alignment horizontal="center" vertical="center"/>
    </xf>
    <xf numFmtId="0" fontId="7" fillId="3" borderId="13" xfId="0" applyFont="1" applyFill="1" applyBorder="1" applyAlignment="1">
      <alignment horizontal="center" vertical="center"/>
    </xf>
    <xf numFmtId="0" fontId="5" fillId="4" borderId="5" xfId="0" applyFont="1" applyFill="1" applyBorder="1" applyAlignment="1">
      <alignment horizontal="left" vertical="center"/>
    </xf>
    <xf numFmtId="0" fontId="5" fillId="4" borderId="7" xfId="0" applyFont="1" applyFill="1" applyBorder="1" applyAlignment="1">
      <alignment horizontal="left" vertical="center"/>
    </xf>
    <xf numFmtId="0" fontId="5" fillId="4" borderId="6" xfId="0" applyFont="1" applyFill="1" applyBorder="1" applyAlignment="1">
      <alignment horizontal="left" vertical="center"/>
    </xf>
    <xf numFmtId="0" fontId="2" fillId="3" borderId="5" xfId="0" applyFont="1" applyFill="1" applyBorder="1" applyAlignment="1" applyProtection="1">
      <alignment horizontal="left" vertical="center"/>
      <protection locked="0"/>
    </xf>
    <xf numFmtId="0" fontId="2" fillId="3" borderId="7" xfId="0" applyFont="1" applyFill="1" applyBorder="1" applyAlignment="1" applyProtection="1">
      <alignment horizontal="left" vertical="center"/>
      <protection locked="0"/>
    </xf>
    <xf numFmtId="0" fontId="2" fillId="3" borderId="6" xfId="0" applyFont="1" applyFill="1" applyBorder="1" applyAlignment="1" applyProtection="1">
      <alignment horizontal="left" vertical="center"/>
      <protection locked="0"/>
    </xf>
    <xf numFmtId="0" fontId="1" fillId="3" borderId="0" xfId="0" applyFont="1" applyFill="1" applyAlignment="1">
      <alignment horizontal="left" vertical="center"/>
    </xf>
    <xf numFmtId="0" fontId="6" fillId="3" borderId="1" xfId="0" applyFont="1" applyFill="1" applyBorder="1" applyAlignment="1">
      <alignment horizontal="center" vertical="center"/>
    </xf>
    <xf numFmtId="0" fontId="6" fillId="3" borderId="2" xfId="0" applyFont="1" applyFill="1" applyBorder="1" applyAlignment="1">
      <alignment horizontal="center" vertical="center"/>
    </xf>
    <xf numFmtId="0" fontId="6" fillId="3" borderId="3" xfId="0" applyFont="1" applyFill="1" applyBorder="1" applyAlignment="1">
      <alignment horizontal="center" vertical="center"/>
    </xf>
    <xf numFmtId="0" fontId="6" fillId="3" borderId="4" xfId="0" applyFont="1" applyFill="1" applyBorder="1" applyAlignment="1">
      <alignment horizontal="center" vertical="center"/>
    </xf>
    <xf numFmtId="0" fontId="2" fillId="3" borderId="5" xfId="0" applyFont="1" applyFill="1" applyBorder="1" applyAlignment="1" applyProtection="1">
      <alignment horizontal="left" vertical="center" wrapText="1"/>
      <protection locked="0"/>
    </xf>
    <xf numFmtId="0" fontId="2" fillId="3" borderId="7" xfId="0" applyFont="1" applyFill="1" applyBorder="1" applyAlignment="1" applyProtection="1">
      <alignment horizontal="left" vertical="center" wrapText="1"/>
      <protection locked="0"/>
    </xf>
    <xf numFmtId="0" fontId="2" fillId="3" borderId="6" xfId="0" applyFont="1" applyFill="1" applyBorder="1" applyAlignment="1" applyProtection="1">
      <alignment horizontal="left" vertical="center" wrapText="1"/>
      <protection locked="0"/>
    </xf>
    <xf numFmtId="0" fontId="4" fillId="4" borderId="89" xfId="0" applyFont="1" applyFill="1" applyBorder="1" applyAlignment="1">
      <alignment horizontal="center" vertical="center"/>
    </xf>
    <xf numFmtId="0" fontId="22" fillId="0" borderId="0" xfId="0" applyFont="1" applyAlignment="1">
      <alignment horizontal="center" vertical="center"/>
    </xf>
    <xf numFmtId="0" fontId="23" fillId="6" borderId="46" xfId="0" applyFont="1" applyFill="1" applyBorder="1" applyAlignment="1">
      <alignment horizontal="center" vertical="center" wrapText="1"/>
    </xf>
    <xf numFmtId="0" fontId="23" fillId="6" borderId="48" xfId="0" applyFont="1" applyFill="1" applyBorder="1" applyAlignment="1">
      <alignment horizontal="center" vertical="center" wrapText="1"/>
    </xf>
    <xf numFmtId="0" fontId="72" fillId="0" borderId="0" xfId="0" applyFont="1" applyAlignment="1">
      <alignment horizontal="center" vertical="center"/>
    </xf>
    <xf numFmtId="0" fontId="68" fillId="0" borderId="0" xfId="0" applyFont="1" applyAlignment="1">
      <alignment horizontal="center" vertical="center"/>
    </xf>
    <xf numFmtId="0" fontId="38" fillId="3" borderId="0" xfId="0" applyFont="1" applyFill="1" applyAlignment="1">
      <alignment horizontal="justify" vertical="center" wrapText="1"/>
    </xf>
    <xf numFmtId="0" fontId="31" fillId="13" borderId="53" xfId="0" applyFont="1" applyFill="1" applyBorder="1" applyAlignment="1">
      <alignment horizontal="center" vertical="center" wrapText="1" readingOrder="1"/>
    </xf>
    <xf numFmtId="0" fontId="31" fillId="13" borderId="54" xfId="0" applyFont="1" applyFill="1" applyBorder="1" applyAlignment="1">
      <alignment horizontal="center" vertical="center" wrapText="1" readingOrder="1"/>
    </xf>
    <xf numFmtId="0" fontId="31" fillId="13" borderId="55" xfId="0" applyFont="1" applyFill="1" applyBorder="1" applyAlignment="1">
      <alignment horizontal="center" vertical="center" wrapText="1" readingOrder="1"/>
    </xf>
    <xf numFmtId="0" fontId="34" fillId="13" borderId="56" xfId="0" applyFont="1" applyFill="1" applyBorder="1" applyAlignment="1">
      <alignment horizontal="center" vertical="center" wrapText="1" readingOrder="1"/>
    </xf>
    <xf numFmtId="0" fontId="34" fillId="13" borderId="57" xfId="0" applyFont="1" applyFill="1" applyBorder="1" applyAlignment="1">
      <alignment horizontal="center" vertical="center" wrapText="1" readingOrder="1"/>
    </xf>
    <xf numFmtId="0" fontId="34" fillId="3" borderId="59" xfId="0" applyFont="1" applyFill="1" applyBorder="1" applyAlignment="1">
      <alignment horizontal="center" vertical="center" wrapText="1" readingOrder="1"/>
    </xf>
    <xf numFmtId="0" fontId="34" fillId="3" borderId="62" xfId="0" applyFont="1" applyFill="1" applyBorder="1" applyAlignment="1">
      <alignment horizontal="center" vertical="center" wrapText="1" readingOrder="1"/>
    </xf>
    <xf numFmtId="0" fontId="34" fillId="3" borderId="60" xfId="0" applyFont="1" applyFill="1" applyBorder="1" applyAlignment="1">
      <alignment horizontal="center" vertical="center" wrapText="1" readingOrder="1"/>
    </xf>
    <xf numFmtId="0" fontId="34" fillId="3" borderId="13" xfId="0" applyFont="1" applyFill="1" applyBorder="1" applyAlignment="1">
      <alignment horizontal="center" vertical="center" wrapText="1" readingOrder="1"/>
    </xf>
    <xf numFmtId="0" fontId="34" fillId="3" borderId="64" xfId="0" applyFont="1" applyFill="1" applyBorder="1" applyAlignment="1">
      <alignment horizontal="center" vertical="center" wrapText="1" readingOrder="1"/>
    </xf>
    <xf numFmtId="0" fontId="34" fillId="3" borderId="65" xfId="0" applyFont="1" applyFill="1" applyBorder="1" applyAlignment="1">
      <alignment horizontal="center" vertical="center" wrapText="1" readingOrder="1"/>
    </xf>
    <xf numFmtId="0" fontId="2" fillId="0" borderId="0" xfId="0" applyFont="1" applyAlignment="1">
      <alignment horizontal="center" vertical="center" wrapText="1"/>
    </xf>
    <xf numFmtId="0" fontId="80" fillId="14" borderId="0" xfId="0" applyFont="1" applyFill="1" applyAlignment="1">
      <alignment horizontal="center" vertical="center" wrapText="1" readingOrder="1"/>
    </xf>
    <xf numFmtId="0" fontId="40" fillId="5" borderId="0" xfId="0" applyFont="1" applyFill="1" applyAlignment="1">
      <alignment horizontal="center" vertical="center" wrapText="1"/>
    </xf>
    <xf numFmtId="0" fontId="80" fillId="14" borderId="0" xfId="0" applyFont="1" applyFill="1" applyAlignment="1">
      <alignment horizontal="center" vertical="center" textRotation="90" wrapText="1" readingOrder="1"/>
    </xf>
    <xf numFmtId="0" fontId="80" fillId="14" borderId="21" xfId="0" applyFont="1" applyFill="1" applyBorder="1" applyAlignment="1">
      <alignment horizontal="center" vertical="center" textRotation="90" wrapText="1" readingOrder="1"/>
    </xf>
    <xf numFmtId="0" fontId="81" fillId="0" borderId="67" xfId="0" applyFont="1" applyBorder="1" applyAlignment="1">
      <alignment horizontal="center" vertical="center" wrapText="1"/>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20" xfId="0" applyFont="1" applyBorder="1" applyAlignment="1">
      <alignment horizontal="center" vertical="center"/>
    </xf>
    <xf numFmtId="0" fontId="81" fillId="0" borderId="0" xfId="0" applyFont="1" applyAlignment="1">
      <alignment horizontal="center" vertical="center"/>
    </xf>
    <xf numFmtId="0" fontId="81" fillId="0" borderId="21" xfId="0" applyFont="1" applyBorder="1" applyAlignment="1">
      <alignment horizontal="center" vertical="center"/>
    </xf>
    <xf numFmtId="0" fontId="81" fillId="0" borderId="43" xfId="0" applyFont="1" applyBorder="1" applyAlignment="1">
      <alignment horizontal="center" vertical="center"/>
    </xf>
    <xf numFmtId="0" fontId="81" fillId="0" borderId="44" xfId="0" applyFont="1" applyBorder="1" applyAlignment="1">
      <alignment horizontal="center" vertical="center"/>
    </xf>
    <xf numFmtId="0" fontId="81" fillId="0" borderId="45" xfId="0" applyFont="1" applyBorder="1" applyAlignment="1">
      <alignment horizontal="center" vertical="center"/>
    </xf>
    <xf numFmtId="0" fontId="82" fillId="16" borderId="70" xfId="0" applyFont="1" applyFill="1" applyBorder="1" applyAlignment="1">
      <alignment horizontal="center" vertical="center" wrapText="1" readingOrder="1"/>
    </xf>
    <xf numFmtId="0" fontId="82" fillId="16" borderId="71" xfId="0" applyFont="1" applyFill="1" applyBorder="1" applyAlignment="1">
      <alignment horizontal="center" vertical="center" wrapText="1" readingOrder="1"/>
    </xf>
    <xf numFmtId="0" fontId="82" fillId="16" borderId="72" xfId="0" applyFont="1" applyFill="1" applyBorder="1" applyAlignment="1">
      <alignment horizontal="center" vertical="center" wrapText="1" readingOrder="1"/>
    </xf>
    <xf numFmtId="0" fontId="82" fillId="16" borderId="73" xfId="0" applyFont="1" applyFill="1" applyBorder="1" applyAlignment="1">
      <alignment horizontal="center" vertical="center" wrapText="1" readingOrder="1"/>
    </xf>
    <xf numFmtId="0" fontId="82" fillId="16" borderId="0" xfId="0" applyFont="1" applyFill="1" applyAlignment="1">
      <alignment horizontal="center" vertical="center" wrapText="1" readingOrder="1"/>
    </xf>
    <xf numFmtId="0" fontId="82" fillId="16" borderId="74" xfId="0" applyFont="1" applyFill="1" applyBorder="1" applyAlignment="1">
      <alignment horizontal="center" vertical="center" wrapText="1" readingOrder="1"/>
    </xf>
    <xf numFmtId="0" fontId="82" fillId="16" borderId="75" xfId="0" applyFont="1" applyFill="1" applyBorder="1" applyAlignment="1">
      <alignment horizontal="center" vertical="center" wrapText="1" readingOrder="1"/>
    </xf>
    <xf numFmtId="0" fontId="82" fillId="16" borderId="76" xfId="0" applyFont="1" applyFill="1" applyBorder="1" applyAlignment="1">
      <alignment horizontal="center" vertical="center" wrapText="1" readingOrder="1"/>
    </xf>
    <xf numFmtId="0" fontId="82" fillId="16" borderId="77" xfId="0" applyFont="1" applyFill="1" applyBorder="1" applyAlignment="1">
      <alignment horizontal="center" vertical="center" wrapText="1" readingOrder="1"/>
    </xf>
    <xf numFmtId="0" fontId="33" fillId="3" borderId="13" xfId="0" applyFont="1" applyFill="1" applyBorder="1" applyAlignment="1">
      <alignment horizontal="center" vertical="center" wrapText="1"/>
    </xf>
    <xf numFmtId="0" fontId="81" fillId="0" borderId="20" xfId="0" applyFont="1" applyBorder="1" applyAlignment="1">
      <alignment horizontal="center" vertical="center" wrapText="1"/>
    </xf>
    <xf numFmtId="0" fontId="82" fillId="15" borderId="70" xfId="0" applyFont="1" applyFill="1" applyBorder="1" applyAlignment="1">
      <alignment horizontal="center" vertical="center" wrapText="1" readingOrder="1"/>
    </xf>
    <xf numFmtId="0" fontId="82" fillId="15" borderId="71" xfId="0" applyFont="1" applyFill="1" applyBorder="1" applyAlignment="1">
      <alignment horizontal="center" vertical="center" wrapText="1" readingOrder="1"/>
    </xf>
    <xf numFmtId="0" fontId="82" fillId="15" borderId="73" xfId="0" applyFont="1" applyFill="1" applyBorder="1" applyAlignment="1">
      <alignment horizontal="center" vertical="center" wrapText="1" readingOrder="1"/>
    </xf>
    <xf numFmtId="0" fontId="82" fillId="15" borderId="0" xfId="0" applyFont="1" applyFill="1" applyAlignment="1">
      <alignment horizontal="center" vertical="center" wrapText="1" readingOrder="1"/>
    </xf>
    <xf numFmtId="0" fontId="82" fillId="15" borderId="75" xfId="0" applyFont="1" applyFill="1" applyBorder="1" applyAlignment="1">
      <alignment horizontal="center" vertical="center" wrapText="1" readingOrder="1"/>
    </xf>
    <xf numFmtId="0" fontId="82" fillId="15" borderId="76" xfId="0" applyFont="1" applyFill="1" applyBorder="1" applyAlignment="1">
      <alignment horizontal="center" vertical="center" wrapText="1" readingOrder="1"/>
    </xf>
    <xf numFmtId="0" fontId="33" fillId="3" borderId="86" xfId="0" applyFont="1" applyFill="1" applyBorder="1" applyAlignment="1">
      <alignment horizontal="center" vertical="center" wrapText="1"/>
    </xf>
    <xf numFmtId="0" fontId="33" fillId="3" borderId="83" xfId="0" applyFont="1" applyFill="1" applyBorder="1" applyAlignment="1">
      <alignment horizontal="center" vertical="center" wrapText="1"/>
    </xf>
    <xf numFmtId="0" fontId="33" fillId="3" borderId="87" xfId="0" applyFont="1" applyFill="1" applyBorder="1" applyAlignment="1">
      <alignment horizontal="center" vertical="center" wrapText="1"/>
    </xf>
    <xf numFmtId="0" fontId="33" fillId="3" borderId="93" xfId="0" applyFont="1" applyFill="1" applyBorder="1" applyAlignment="1">
      <alignment horizontal="center" vertical="center" wrapText="1"/>
    </xf>
    <xf numFmtId="0" fontId="33" fillId="3" borderId="88" xfId="0" applyFont="1" applyFill="1" applyBorder="1" applyAlignment="1">
      <alignment horizontal="center" vertical="center" wrapText="1"/>
    </xf>
    <xf numFmtId="0" fontId="33" fillId="3" borderId="84" xfId="0" applyFont="1" applyFill="1" applyBorder="1" applyAlignment="1">
      <alignment horizontal="center" vertical="center" wrapText="1"/>
    </xf>
    <xf numFmtId="0" fontId="81" fillId="0" borderId="0" xfId="0" applyFont="1" applyBorder="1" applyAlignment="1">
      <alignment horizontal="center" vertical="center"/>
    </xf>
    <xf numFmtId="0" fontId="82" fillId="25" borderId="70" xfId="0" applyFont="1" applyFill="1" applyBorder="1" applyAlignment="1">
      <alignment horizontal="center" vertical="center" wrapText="1" readingOrder="1"/>
    </xf>
    <xf numFmtId="0" fontId="82" fillId="25" borderId="71" xfId="0" applyFont="1" applyFill="1" applyBorder="1" applyAlignment="1">
      <alignment horizontal="center" vertical="center" wrapText="1" readingOrder="1"/>
    </xf>
    <xf numFmtId="0" fontId="82" fillId="25" borderId="73" xfId="0" applyFont="1" applyFill="1" applyBorder="1" applyAlignment="1">
      <alignment horizontal="center" vertical="center" wrapText="1" readingOrder="1"/>
    </xf>
    <xf numFmtId="0" fontId="82" fillId="25" borderId="0" xfId="0" applyFont="1" applyFill="1" applyAlignment="1">
      <alignment horizontal="center" vertical="center" wrapText="1" readingOrder="1"/>
    </xf>
    <xf numFmtId="0" fontId="82" fillId="25" borderId="74" xfId="0" applyFont="1" applyFill="1" applyBorder="1" applyAlignment="1">
      <alignment horizontal="center" vertical="center" wrapText="1" readingOrder="1"/>
    </xf>
    <xf numFmtId="0" fontId="82" fillId="25" borderId="75" xfId="0" applyFont="1" applyFill="1" applyBorder="1" applyAlignment="1">
      <alignment horizontal="center" vertical="center" wrapText="1" readingOrder="1"/>
    </xf>
    <xf numFmtId="0" fontId="82" fillId="25" borderId="76" xfId="0" applyFont="1" applyFill="1" applyBorder="1" applyAlignment="1">
      <alignment horizontal="center" vertical="center" wrapText="1" readingOrder="1"/>
    </xf>
    <xf numFmtId="0" fontId="82" fillId="25" borderId="77" xfId="0" applyFont="1" applyFill="1" applyBorder="1" applyAlignment="1">
      <alignment horizontal="center" vertical="center" wrapText="1" readingOrder="1"/>
    </xf>
    <xf numFmtId="0" fontId="82" fillId="8" borderId="70" xfId="0" applyFont="1" applyFill="1" applyBorder="1" applyAlignment="1">
      <alignment horizontal="center" vertical="center" wrapText="1" readingOrder="1"/>
    </xf>
    <xf numFmtId="0" fontId="82" fillId="8" borderId="71" xfId="0" applyFont="1" applyFill="1" applyBorder="1" applyAlignment="1">
      <alignment horizontal="center" vertical="center" wrapText="1" readingOrder="1"/>
    </xf>
    <xf numFmtId="0" fontId="82" fillId="8" borderId="73" xfId="0" applyFont="1" applyFill="1" applyBorder="1" applyAlignment="1">
      <alignment horizontal="center" vertical="center" wrapText="1" readingOrder="1"/>
    </xf>
    <xf numFmtId="0" fontId="82" fillId="8" borderId="0" xfId="0" applyFont="1" applyFill="1" applyAlignment="1">
      <alignment horizontal="center" vertical="center" wrapText="1" readingOrder="1"/>
    </xf>
    <xf numFmtId="0" fontId="82" fillId="8" borderId="74" xfId="0" applyFont="1" applyFill="1" applyBorder="1" applyAlignment="1">
      <alignment horizontal="center" vertical="center" wrapText="1" readingOrder="1"/>
    </xf>
    <xf numFmtId="0" fontId="82" fillId="8" borderId="75" xfId="0" applyFont="1" applyFill="1" applyBorder="1" applyAlignment="1">
      <alignment horizontal="center" vertical="center" wrapText="1" readingOrder="1"/>
    </xf>
    <xf numFmtId="0" fontId="82" fillId="8" borderId="76" xfId="0" applyFont="1" applyFill="1" applyBorder="1" applyAlignment="1">
      <alignment horizontal="center" vertical="center" wrapText="1" readingOrder="1"/>
    </xf>
    <xf numFmtId="0" fontId="82" fillId="8" borderId="77" xfId="0" applyFont="1" applyFill="1" applyBorder="1" applyAlignment="1">
      <alignment horizontal="center" vertical="center" wrapText="1" readingOrder="1"/>
    </xf>
    <xf numFmtId="0" fontId="33" fillId="0" borderId="13" xfId="0" applyFont="1" applyBorder="1" applyAlignment="1">
      <alignment horizontal="center" vertical="center" wrapText="1"/>
    </xf>
    <xf numFmtId="0" fontId="81" fillId="0" borderId="68" xfId="0" applyFont="1" applyBorder="1" applyAlignment="1">
      <alignment horizontal="center" vertical="center" wrapText="1"/>
    </xf>
    <xf numFmtId="0" fontId="84" fillId="4" borderId="95" xfId="0" applyFont="1" applyFill="1" applyBorder="1" applyAlignment="1">
      <alignment horizontal="center" vertical="center"/>
    </xf>
    <xf numFmtId="0" fontId="84" fillId="4" borderId="96" xfId="0" applyFont="1" applyFill="1" applyBorder="1" applyAlignment="1">
      <alignment horizontal="center" vertical="center"/>
    </xf>
    <xf numFmtId="0" fontId="84" fillId="4" borderId="97" xfId="0" applyFont="1" applyFill="1" applyBorder="1" applyAlignment="1">
      <alignment horizontal="center" vertical="center"/>
    </xf>
    <xf numFmtId="0" fontId="84" fillId="23" borderId="98" xfId="0" applyFont="1" applyFill="1" applyBorder="1" applyAlignment="1" applyProtection="1">
      <alignment horizontal="center" vertical="center" wrapText="1"/>
      <protection locked="0"/>
    </xf>
    <xf numFmtId="0" fontId="84" fillId="4" borderId="98" xfId="0" applyFont="1" applyFill="1" applyBorder="1" applyAlignment="1" applyProtection="1">
      <alignment horizontal="center" vertical="center" wrapText="1"/>
      <protection locked="0"/>
    </xf>
    <xf numFmtId="0" fontId="83" fillId="4" borderId="2" xfId="0" applyFont="1" applyFill="1" applyBorder="1" applyAlignment="1">
      <alignment horizontal="center" vertical="center" wrapText="1"/>
    </xf>
    <xf numFmtId="0" fontId="83" fillId="4" borderId="94" xfId="0" applyFont="1" applyFill="1" applyBorder="1" applyAlignment="1">
      <alignment horizontal="center" vertical="center" wrapText="1"/>
    </xf>
    <xf numFmtId="0" fontId="83" fillId="4" borderId="0" xfId="0" applyFont="1" applyFill="1" applyAlignment="1">
      <alignment horizontal="center" vertical="center" wrapText="1"/>
    </xf>
    <xf numFmtId="0" fontId="83" fillId="4" borderId="93" xfId="0" applyFont="1" applyFill="1" applyBorder="1" applyAlignment="1">
      <alignment horizontal="center" vertical="center" wrapText="1"/>
    </xf>
    <xf numFmtId="0" fontId="85" fillId="4" borderId="99" xfId="0" applyFont="1" applyFill="1" applyBorder="1" applyAlignment="1">
      <alignment horizontal="center" vertical="center" wrapText="1"/>
    </xf>
    <xf numFmtId="0" fontId="85" fillId="4" borderId="100" xfId="0" applyFont="1" applyFill="1" applyBorder="1" applyAlignment="1">
      <alignment horizontal="center" vertical="center" wrapText="1"/>
    </xf>
    <xf numFmtId="0" fontId="85" fillId="4" borderId="95" xfId="0" applyFont="1" applyFill="1" applyBorder="1" applyAlignment="1">
      <alignment horizontal="center" vertical="center" wrapText="1"/>
    </xf>
    <xf numFmtId="0" fontId="85" fillId="4" borderId="97" xfId="0" applyFont="1" applyFill="1" applyBorder="1" applyAlignment="1">
      <alignment horizontal="center" vertical="center" wrapText="1"/>
    </xf>
    <xf numFmtId="0" fontId="84" fillId="4" borderId="95" xfId="0" applyFont="1" applyFill="1" applyBorder="1" applyAlignment="1" applyProtection="1">
      <alignment horizontal="center" vertical="center" wrapText="1"/>
      <protection locked="0"/>
    </xf>
    <xf numFmtId="0" fontId="85" fillId="4" borderId="96" xfId="0" applyFont="1" applyFill="1" applyBorder="1" applyAlignment="1">
      <alignment horizontal="center" vertical="center" wrapText="1"/>
    </xf>
    <xf numFmtId="0" fontId="87" fillId="24" borderId="101" xfId="0" applyFont="1" applyFill="1" applyBorder="1" applyAlignment="1">
      <alignment horizontal="center"/>
    </xf>
    <xf numFmtId="0" fontId="87" fillId="24" borderId="102" xfId="0" applyFont="1" applyFill="1" applyBorder="1" applyAlignment="1">
      <alignment horizontal="center"/>
    </xf>
    <xf numFmtId="1" fontId="88" fillId="0" borderId="103" xfId="0" applyNumberFormat="1" applyFont="1" applyBorder="1" applyAlignment="1" applyProtection="1">
      <alignment horizontal="center" vertical="center" wrapText="1"/>
      <protection locked="0"/>
    </xf>
    <xf numFmtId="1" fontId="88" fillId="0" borderId="105" xfId="0" applyNumberFormat="1" applyFont="1" applyBorder="1" applyAlignment="1" applyProtection="1">
      <alignment horizontal="center" vertical="center" wrapText="1"/>
      <protection locked="0"/>
    </xf>
    <xf numFmtId="1" fontId="88" fillId="0" borderId="106" xfId="0" applyNumberFormat="1" applyFont="1" applyBorder="1" applyAlignment="1" applyProtection="1">
      <alignment horizontal="center" vertical="center" wrapText="1"/>
      <protection locked="0"/>
    </xf>
    <xf numFmtId="0" fontId="88" fillId="0" borderId="104" xfId="0" applyFont="1" applyBorder="1" applyAlignment="1" applyProtection="1">
      <alignment horizontal="left" vertical="center" wrapText="1"/>
      <protection locked="0"/>
    </xf>
    <xf numFmtId="0" fontId="88" fillId="0" borderId="78" xfId="0" applyFont="1" applyBorder="1" applyAlignment="1" applyProtection="1">
      <alignment horizontal="left" vertical="center" wrapText="1"/>
      <protection locked="0"/>
    </xf>
    <xf numFmtId="0" fontId="88" fillId="0" borderId="107" xfId="0" applyFont="1" applyBorder="1" applyAlignment="1" applyProtection="1">
      <alignment horizontal="left" vertical="center" wrapText="1"/>
      <protection locked="0"/>
    </xf>
    <xf numFmtId="0" fontId="88" fillId="0" borderId="104" xfId="0" applyFont="1" applyBorder="1" applyAlignment="1" applyProtection="1">
      <alignment horizontal="center" vertical="center" wrapText="1"/>
      <protection locked="0"/>
    </xf>
    <xf numFmtId="0" fontId="88" fillId="0" borderId="78" xfId="0" applyFont="1" applyBorder="1" applyAlignment="1" applyProtection="1">
      <alignment horizontal="center" vertical="center" wrapText="1"/>
      <protection locked="0"/>
    </xf>
    <xf numFmtId="0" fontId="88" fillId="0" borderId="107" xfId="0" applyFont="1" applyBorder="1" applyAlignment="1" applyProtection="1">
      <alignment horizontal="center" vertical="center" wrapText="1"/>
      <protection locked="0"/>
    </xf>
    <xf numFmtId="0" fontId="32" fillId="0" borderId="104" xfId="0" applyFont="1" applyBorder="1" applyAlignment="1">
      <alignment horizontal="center"/>
    </xf>
    <xf numFmtId="0" fontId="32" fillId="0" borderId="78" xfId="0" applyFont="1" applyBorder="1" applyAlignment="1">
      <alignment horizontal="center"/>
    </xf>
    <xf numFmtId="0" fontId="32" fillId="0" borderId="107" xfId="0" applyFont="1" applyBorder="1" applyAlignment="1">
      <alignment horizontal="center"/>
    </xf>
    <xf numFmtId="0" fontId="88" fillId="0" borderId="104" xfId="0" applyFont="1" applyBorder="1" applyAlignment="1" applyProtection="1">
      <alignment horizontal="center" vertical="center"/>
      <protection locked="0"/>
    </xf>
    <xf numFmtId="0" fontId="88" fillId="0" borderId="78" xfId="0" applyFont="1" applyBorder="1" applyAlignment="1" applyProtection="1">
      <alignment horizontal="center" vertical="center"/>
      <protection locked="0"/>
    </xf>
    <xf numFmtId="0" fontId="88" fillId="0" borderId="107" xfId="0" applyFont="1" applyBorder="1" applyAlignment="1" applyProtection="1">
      <alignment horizontal="center" vertical="center"/>
      <protection locked="0"/>
    </xf>
    <xf numFmtId="0" fontId="88" fillId="0" borderId="92" xfId="0" applyFont="1" applyBorder="1" applyAlignment="1" applyProtection="1">
      <alignment horizontal="center" vertical="center"/>
      <protection locked="0"/>
    </xf>
    <xf numFmtId="0" fontId="88" fillId="0" borderId="13" xfId="0" applyFont="1" applyBorder="1" applyAlignment="1" applyProtection="1">
      <alignment horizontal="center" vertical="center"/>
      <protection locked="0"/>
    </xf>
    <xf numFmtId="0" fontId="88" fillId="0" borderId="65" xfId="0" applyFont="1" applyBorder="1" applyAlignment="1" applyProtection="1">
      <alignment horizontal="center" vertical="center"/>
      <protection locked="0"/>
    </xf>
    <xf numFmtId="0" fontId="32" fillId="0" borderId="104" xfId="0" applyFont="1" applyBorder="1" applyAlignment="1" applyProtection="1">
      <alignment horizontal="center" vertical="center"/>
      <protection locked="0"/>
    </xf>
    <xf numFmtId="0" fontId="32" fillId="0" borderId="78" xfId="0" applyFont="1" applyBorder="1" applyAlignment="1" applyProtection="1">
      <alignment horizontal="center" vertical="center"/>
      <protection locked="0"/>
    </xf>
    <xf numFmtId="0" fontId="32" fillId="0" borderId="107" xfId="0" applyFont="1" applyBorder="1" applyAlignment="1" applyProtection="1">
      <alignment horizontal="center" vertical="center"/>
      <protection locked="0"/>
    </xf>
    <xf numFmtId="1" fontId="88" fillId="0" borderId="92" xfId="0" applyNumberFormat="1" applyFont="1" applyBorder="1" applyAlignment="1">
      <alignment horizontal="center" vertical="center"/>
    </xf>
    <xf numFmtId="0" fontId="88" fillId="0" borderId="13" xfId="0" applyFont="1" applyBorder="1" applyAlignment="1">
      <alignment horizontal="center" vertical="center"/>
    </xf>
    <xf numFmtId="0" fontId="88" fillId="0" borderId="65" xfId="0" applyFont="1" applyBorder="1" applyAlignment="1">
      <alignment horizontal="center" vertical="center"/>
    </xf>
    <xf numFmtId="0" fontId="32" fillId="0" borderId="92" xfId="0" applyFont="1" applyBorder="1" applyAlignment="1" applyProtection="1">
      <alignment horizontal="center" vertical="center"/>
      <protection locked="0"/>
    </xf>
    <xf numFmtId="0" fontId="32" fillId="0" borderId="13" xfId="0" applyFont="1" applyBorder="1" applyAlignment="1" applyProtection="1">
      <alignment horizontal="center" vertical="center"/>
      <protection locked="0"/>
    </xf>
    <xf numFmtId="0" fontId="32" fillId="0" borderId="65" xfId="0" applyFont="1" applyBorder="1" applyAlignment="1" applyProtection="1">
      <alignment horizontal="center" vertical="center"/>
      <protection locked="0"/>
    </xf>
    <xf numFmtId="0" fontId="91" fillId="3" borderId="5" xfId="0" applyFont="1" applyFill="1" applyBorder="1" applyAlignment="1" applyProtection="1">
      <alignment horizontal="left" vertical="center" wrapText="1"/>
      <protection locked="0"/>
    </xf>
    <xf numFmtId="0" fontId="91" fillId="3" borderId="5" xfId="0" applyFont="1" applyFill="1" applyBorder="1" applyAlignment="1" applyProtection="1">
      <alignment horizontal="left" vertical="center"/>
      <protection locked="0"/>
    </xf>
    <xf numFmtId="0" fontId="91" fillId="3" borderId="7" xfId="0" applyFont="1" applyFill="1" applyBorder="1" applyAlignment="1" applyProtection="1">
      <alignment horizontal="left" vertical="center"/>
      <protection locked="0"/>
    </xf>
    <xf numFmtId="0" fontId="91" fillId="3" borderId="6" xfId="0" applyFont="1" applyFill="1" applyBorder="1" applyAlignment="1" applyProtection="1">
      <alignment horizontal="left" vertical="center"/>
      <protection locked="0"/>
    </xf>
  </cellXfs>
  <cellStyles count="3">
    <cellStyle name="Normal" xfId="0" builtinId="0"/>
    <cellStyle name="Normal - Style1 2" xfId="1" xr:uid="{35D94056-BF35-4158-BB16-A1EB5C865F0B}"/>
    <cellStyle name="Normal 2 2" xfId="2" xr:uid="{FE1153A4-41A7-40DC-9196-9B2002F1B165}"/>
  </cellStyles>
  <dxfs count="3284">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
      <numFmt numFmtId="13" formatCode="0%"/>
    </dxf>
    <dxf>
      <numFmt numFmtId="13" formatCode="0%"/>
    </dxf>
    <dxf>
      <numFmt numFmtId="13" formatCode="0%"/>
    </dxf>
    <dxf>
      <numFmt numFmtId="13" formatCode="0%"/>
    </dxf>
    <dxf>
      <numFmt numFmtId="13" formatCode="0%"/>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ill>
        <patternFill>
          <bgColor rgb="FFFFC000"/>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auto="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92D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ill>
        <patternFill>
          <bgColor rgb="FFFFC7CE"/>
        </patternFill>
      </fill>
    </dxf>
    <dxf>
      <fill>
        <patternFill>
          <bgColor theme="9"/>
        </patternFill>
      </fill>
    </dxf>
    <dxf>
      <fill>
        <patternFill>
          <bgColor theme="9"/>
        </patternFill>
      </fill>
    </dxf>
    <dxf>
      <fill>
        <patternFill>
          <bgColor theme="9"/>
        </patternFill>
      </fill>
    </dxf>
    <dxf>
      <font>
        <color theme="1"/>
      </font>
    </dxf>
    <dxf>
      <fill>
        <patternFill>
          <bgColor rgb="FF92D050"/>
        </patternFill>
      </fill>
    </dxf>
    <dxf>
      <fill>
        <patternFill>
          <bgColor rgb="FF00B050"/>
        </patternFill>
      </fill>
    </dxf>
    <dxf>
      <fill>
        <patternFill>
          <bgColor rgb="FF92D050"/>
        </patternFill>
      </fill>
    </dxf>
    <dxf>
      <fill>
        <patternFill>
          <bgColor theme="7" tint="0.59996337778862885"/>
        </patternFill>
      </fill>
    </dxf>
    <dxf>
      <font>
        <color auto="1"/>
      </font>
    </dxf>
    <dxf>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FFC000"/>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ill>
        <patternFill>
          <bgColor rgb="FFFFC7CE"/>
        </patternFill>
      </fill>
    </dxf>
    <dxf>
      <fill>
        <patternFill>
          <bgColor theme="9"/>
        </patternFill>
      </fill>
    </dxf>
    <dxf>
      <fill>
        <patternFill>
          <bgColor theme="9"/>
        </patternFill>
      </fill>
    </dxf>
    <dxf>
      <fill>
        <patternFill>
          <bgColor theme="9"/>
        </patternFill>
      </fill>
    </dxf>
    <dxf>
      <font>
        <color theme="1"/>
      </font>
    </dxf>
    <dxf>
      <fill>
        <patternFill>
          <bgColor rgb="FF92D050"/>
        </patternFill>
      </fill>
    </dxf>
    <dxf>
      <fill>
        <patternFill>
          <bgColor rgb="FF00B050"/>
        </patternFill>
      </fill>
    </dxf>
    <dxf>
      <fill>
        <patternFill>
          <bgColor rgb="FF92D050"/>
        </patternFill>
      </fill>
    </dxf>
    <dxf>
      <fill>
        <patternFill>
          <bgColor theme="7" tint="0.59996337778862885"/>
        </patternFill>
      </fill>
    </dxf>
    <dxf>
      <font>
        <color auto="1"/>
      </font>
    </dxf>
    <dxf>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FFC000"/>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auto="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92D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auto="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92D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ill>
        <patternFill>
          <bgColor rgb="FFFFC7CE"/>
        </patternFill>
      </fill>
    </dxf>
    <dxf>
      <fill>
        <patternFill>
          <bgColor theme="9"/>
        </patternFill>
      </fill>
    </dxf>
    <dxf>
      <fill>
        <patternFill>
          <bgColor theme="9"/>
        </patternFill>
      </fill>
    </dxf>
    <dxf>
      <fill>
        <patternFill>
          <bgColor theme="9"/>
        </patternFill>
      </fill>
    </dxf>
    <dxf>
      <font>
        <color theme="1"/>
      </font>
    </dxf>
    <dxf>
      <fill>
        <patternFill>
          <bgColor rgb="FF92D050"/>
        </patternFill>
      </fill>
    </dxf>
    <dxf>
      <fill>
        <patternFill>
          <bgColor rgb="FF00B050"/>
        </patternFill>
      </fill>
    </dxf>
    <dxf>
      <fill>
        <patternFill>
          <bgColor rgb="FF92D050"/>
        </patternFill>
      </fill>
    </dxf>
    <dxf>
      <fill>
        <patternFill>
          <bgColor theme="7" tint="0.59996337778862885"/>
        </patternFill>
      </fill>
    </dxf>
    <dxf>
      <font>
        <color auto="1"/>
      </font>
    </dxf>
    <dxf>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FFC000"/>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auto="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92D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auto="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92D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auto="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92D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ill>
        <patternFill>
          <bgColor rgb="FFFFC7CE"/>
        </patternFill>
      </fill>
    </dxf>
    <dxf>
      <fill>
        <patternFill>
          <bgColor theme="9"/>
        </patternFill>
      </fill>
    </dxf>
    <dxf>
      <fill>
        <patternFill>
          <bgColor theme="9"/>
        </patternFill>
      </fill>
    </dxf>
    <dxf>
      <fill>
        <patternFill>
          <bgColor theme="9"/>
        </patternFill>
      </fill>
    </dxf>
    <dxf>
      <font>
        <color theme="1"/>
      </font>
    </dxf>
    <dxf>
      <fill>
        <patternFill>
          <bgColor rgb="FF92D050"/>
        </patternFill>
      </fill>
    </dxf>
    <dxf>
      <fill>
        <patternFill>
          <bgColor rgb="FF00B050"/>
        </patternFill>
      </fill>
    </dxf>
    <dxf>
      <fill>
        <patternFill>
          <bgColor rgb="FF92D050"/>
        </patternFill>
      </fill>
    </dxf>
    <dxf>
      <fill>
        <patternFill>
          <bgColor theme="7" tint="0.59996337778862885"/>
        </patternFill>
      </fill>
    </dxf>
    <dxf>
      <font>
        <color auto="1"/>
      </font>
    </dxf>
    <dxf>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00B050"/>
        </patternFill>
      </fill>
    </dxf>
    <dxf>
      <font>
        <color theme="1"/>
      </font>
      <fill>
        <patternFill>
          <bgColor rgb="FF92D050"/>
        </patternFill>
      </fill>
    </dxf>
    <dxf>
      <font>
        <color theme="1"/>
      </font>
      <fill>
        <patternFill>
          <bgColor rgb="FFFFC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auto="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92D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ill>
        <patternFill>
          <bgColor rgb="FFFFC000"/>
        </patternFill>
      </fill>
    </dxf>
    <dxf>
      <font>
        <color theme="1"/>
      </font>
      <fill>
        <patternFill>
          <bgColor rgb="FFFF0000"/>
        </patternFill>
      </fill>
    </dxf>
    <dxf>
      <font>
        <color theme="1"/>
      </font>
      <fill>
        <patternFill>
          <bgColor rgb="FFFF0000"/>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ill>
        <patternFill>
          <bgColor rgb="FFFFC7CE"/>
        </patternFill>
      </fill>
    </dxf>
    <dxf>
      <fill>
        <patternFill>
          <bgColor theme="9"/>
        </patternFill>
      </fill>
    </dxf>
    <dxf>
      <fill>
        <patternFill>
          <bgColor theme="9"/>
        </patternFill>
      </fill>
    </dxf>
    <dxf>
      <fill>
        <patternFill>
          <bgColor theme="9"/>
        </patternFill>
      </fill>
    </dxf>
    <dxf>
      <font>
        <color theme="1"/>
      </font>
    </dxf>
    <dxf>
      <fill>
        <patternFill>
          <bgColor rgb="FF92D050"/>
        </patternFill>
      </fill>
    </dxf>
    <dxf>
      <fill>
        <patternFill>
          <bgColor rgb="FF00B050"/>
        </patternFill>
      </fill>
    </dxf>
    <dxf>
      <fill>
        <patternFill>
          <bgColor rgb="FF92D050"/>
        </patternFill>
      </fill>
    </dxf>
    <dxf>
      <fill>
        <patternFill>
          <bgColor theme="7" tint="0.59996337778862885"/>
        </patternFill>
      </fill>
    </dxf>
    <dxf>
      <font>
        <color auto="1"/>
      </font>
    </dxf>
    <dxf>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00B050"/>
        </patternFill>
      </fill>
    </dxf>
    <dxf>
      <font>
        <color theme="1"/>
      </font>
      <fill>
        <patternFill>
          <bgColor rgb="FF92D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pivotCacheDefinition" Target="pivotCache/pivotCacheDefinition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eetMetadata" Target="metadata.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4.jpeg"/><Relationship Id="rId4" Type="http://schemas.openxmlformats.org/officeDocument/2006/relationships/image" Target="../media/image5.pn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6.jpeg"/><Relationship Id="rId4" Type="http://schemas.openxmlformats.org/officeDocument/2006/relationships/image" Target="../media/image5.png"/></Relationships>
</file>

<file path=xl/drawings/_rels/drawing4.xml.rels><?xml version="1.0" encoding="UTF-8" standalone="yes"?>
<Relationships xmlns="http://schemas.openxmlformats.org/package/2006/relationships"><Relationship Id="rId1" Type="http://schemas.openxmlformats.org/officeDocument/2006/relationships/image" Target="../media/image7.png"/></Relationships>
</file>

<file path=xl/drawings/_rels/drawing5.xml.rels><?xml version="1.0" encoding="UTF-8" standalone="yes"?>
<Relationships xmlns="http://schemas.openxmlformats.org/package/2006/relationships"><Relationship Id="rId1" Type="http://schemas.openxmlformats.org/officeDocument/2006/relationships/image" Target="../media/image7.png"/></Relationships>
</file>

<file path=xl/drawings/_rels/drawing6.xml.rels><?xml version="1.0" encoding="UTF-8" standalone="yes"?>
<Relationships xmlns="http://schemas.openxmlformats.org/package/2006/relationships"><Relationship Id="rId1" Type="http://schemas.openxmlformats.org/officeDocument/2006/relationships/image" Target="../media/image7.png"/></Relationships>
</file>

<file path=xl/drawings/_rels/drawing7.xml.rels><?xml version="1.0" encoding="UTF-8" standalone="yes"?>
<Relationships xmlns="http://schemas.openxmlformats.org/package/2006/relationships"><Relationship Id="rId1" Type="http://schemas.openxmlformats.org/officeDocument/2006/relationships/image" Target="../media/image7.png"/></Relationships>
</file>

<file path=xl/drawings/_rels/drawing8.xml.rels><?xml version="1.0" encoding="UTF-8" standalone="yes"?>
<Relationships xmlns="http://schemas.openxmlformats.org/package/2006/relationships"><Relationship Id="rId1" Type="http://schemas.openxmlformats.org/officeDocument/2006/relationships/image" Target="../media/image7.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139700</xdr:rowOff>
    </xdr:from>
    <xdr:ext cx="2505074" cy="914400"/>
    <xdr:pic>
      <xdr:nvPicPr>
        <xdr:cNvPr id="4" name="Imagen 3">
          <a:extLst>
            <a:ext uri="{FF2B5EF4-FFF2-40B4-BE49-F238E27FC236}">
              <a16:creationId xmlns:a16="http://schemas.microsoft.com/office/drawing/2014/main" id="{07949EE5-0DFE-4F23-9EBB-8C1281065AFD}"/>
            </a:ext>
          </a:extLst>
        </xdr:cNvPr>
        <xdr:cNvPicPr>
          <a:picLocks noChangeAspect="1"/>
        </xdr:cNvPicPr>
      </xdr:nvPicPr>
      <xdr:blipFill>
        <a:blip xmlns:r="http://schemas.openxmlformats.org/officeDocument/2006/relationships" r:embed="rId1"/>
        <a:stretch>
          <a:fillRect/>
        </a:stretch>
      </xdr:blipFill>
      <xdr:spPr>
        <a:xfrm>
          <a:off x="0" y="139700"/>
          <a:ext cx="2505074" cy="914400"/>
        </a:xfrm>
        <a:prstGeom prst="rect">
          <a:avLst/>
        </a:prstGeom>
      </xdr:spPr>
    </xdr:pic>
    <xdr:clientData/>
  </xdr:oneCellAnchor>
  <xdr:twoCellAnchor>
    <xdr:from>
      <xdr:col>6</xdr:col>
      <xdr:colOff>482600</xdr:colOff>
      <xdr:row>0</xdr:row>
      <xdr:rowOff>260350</xdr:rowOff>
    </xdr:from>
    <xdr:to>
      <xdr:col>7</xdr:col>
      <xdr:colOff>327024</xdr:colOff>
      <xdr:row>2</xdr:row>
      <xdr:rowOff>127000</xdr:rowOff>
    </xdr:to>
    <xdr:grpSp>
      <xdr:nvGrpSpPr>
        <xdr:cNvPr id="5" name="Group 8">
          <a:extLst>
            <a:ext uri="{FF2B5EF4-FFF2-40B4-BE49-F238E27FC236}">
              <a16:creationId xmlns:a16="http://schemas.microsoft.com/office/drawing/2014/main" id="{DD77865D-3137-4C44-9888-338E7CAD30E8}"/>
            </a:ext>
          </a:extLst>
        </xdr:cNvPr>
        <xdr:cNvGrpSpPr>
          <a:grpSpLocks/>
        </xdr:cNvGrpSpPr>
      </xdr:nvGrpSpPr>
      <xdr:grpSpPr bwMode="auto">
        <a:xfrm>
          <a:off x="6988175" y="260350"/>
          <a:ext cx="673099" cy="590550"/>
          <a:chOff x="2381" y="720"/>
          <a:chExt cx="3154" cy="65"/>
        </a:xfrm>
      </xdr:grpSpPr>
      <xdr:pic>
        <xdr:nvPicPr>
          <xdr:cNvPr id="6" name="6 Imagen">
            <a:extLst>
              <a:ext uri="{FF2B5EF4-FFF2-40B4-BE49-F238E27FC236}">
                <a16:creationId xmlns:a16="http://schemas.microsoft.com/office/drawing/2014/main" id="{53517378-D0AE-4161-BFC6-F13AFA85398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7" name="7 Imagen">
            <a:extLst>
              <a:ext uri="{FF2B5EF4-FFF2-40B4-BE49-F238E27FC236}">
                <a16:creationId xmlns:a16="http://schemas.microsoft.com/office/drawing/2014/main" id="{443C74A5-02A7-43D4-B226-A7DD9D5A217A}"/>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7</xdr:col>
      <xdr:colOff>31750</xdr:colOff>
      <xdr:row>0</xdr:row>
      <xdr:rowOff>273050</xdr:rowOff>
    </xdr:from>
    <xdr:to>
      <xdr:col>9</xdr:col>
      <xdr:colOff>104775</xdr:colOff>
      <xdr:row>3</xdr:row>
      <xdr:rowOff>31749</xdr:rowOff>
    </xdr:to>
    <xdr:sp macro="" textlink="">
      <xdr:nvSpPr>
        <xdr:cNvPr id="8" name="CuadroTexto 4">
          <a:extLst>
            <a:ext uri="{FF2B5EF4-FFF2-40B4-BE49-F238E27FC236}">
              <a16:creationId xmlns:a16="http://schemas.microsoft.com/office/drawing/2014/main" id="{3B1E5441-8259-47DB-9280-D42B635243B3}"/>
            </a:ext>
          </a:extLst>
        </xdr:cNvPr>
        <xdr:cNvSpPr txBox="1"/>
      </xdr:nvSpPr>
      <xdr:spPr>
        <a:xfrm>
          <a:off x="5365750" y="187325"/>
          <a:ext cx="1597025" cy="415924"/>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28575</xdr:colOff>
      <xdr:row>0</xdr:row>
      <xdr:rowOff>19051</xdr:rowOff>
    </xdr:from>
    <xdr:to>
      <xdr:col>0</xdr:col>
      <xdr:colOff>2409824</xdr:colOff>
      <xdr:row>3</xdr:row>
      <xdr:rowOff>0</xdr:rowOff>
    </xdr:to>
    <xdr:pic>
      <xdr:nvPicPr>
        <xdr:cNvPr id="2" name="18 Imagen" descr="Logo CSJ RGB_01">
          <a:extLst>
            <a:ext uri="{FF2B5EF4-FFF2-40B4-BE49-F238E27FC236}">
              <a16:creationId xmlns:a16="http://schemas.microsoft.com/office/drawing/2014/main" id="{7D867A4A-FF37-40CA-8185-CD33A72F94E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575" y="19051"/>
          <a:ext cx="2381249" cy="4667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1085850</xdr:colOff>
      <xdr:row>0</xdr:row>
      <xdr:rowOff>57150</xdr:rowOff>
    </xdr:from>
    <xdr:to>
      <xdr:col>4</xdr:col>
      <xdr:colOff>2828925</xdr:colOff>
      <xdr:row>2</xdr:row>
      <xdr:rowOff>152399</xdr:rowOff>
    </xdr:to>
    <xdr:sp macro="" textlink="">
      <xdr:nvSpPr>
        <xdr:cNvPr id="3" name="CuadroTexto 4">
          <a:extLst>
            <a:ext uri="{FF2B5EF4-FFF2-40B4-BE49-F238E27FC236}">
              <a16:creationId xmlns:a16="http://schemas.microsoft.com/office/drawing/2014/main" id="{0B83AC58-898F-4AD0-92AD-9600EB0714A7}"/>
            </a:ext>
          </a:extLst>
        </xdr:cNvPr>
        <xdr:cNvSpPr txBox="1"/>
      </xdr:nvSpPr>
      <xdr:spPr>
        <a:xfrm>
          <a:off x="9324975" y="57150"/>
          <a:ext cx="1743075" cy="41909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4</xdr:col>
      <xdr:colOff>85725</xdr:colOff>
      <xdr:row>2</xdr:row>
      <xdr:rowOff>123825</xdr:rowOff>
    </xdr:from>
    <xdr:to>
      <xdr:col>4</xdr:col>
      <xdr:colOff>2971799</xdr:colOff>
      <xdr:row>4</xdr:row>
      <xdr:rowOff>38100</xdr:rowOff>
    </xdr:to>
    <xdr:grpSp>
      <xdr:nvGrpSpPr>
        <xdr:cNvPr id="4" name="Group 8">
          <a:extLst>
            <a:ext uri="{FF2B5EF4-FFF2-40B4-BE49-F238E27FC236}">
              <a16:creationId xmlns:a16="http://schemas.microsoft.com/office/drawing/2014/main" id="{947140C6-FDFF-4981-BEC4-1D14C8B3D53F}"/>
            </a:ext>
          </a:extLst>
        </xdr:cNvPr>
        <xdr:cNvGrpSpPr>
          <a:grpSpLocks/>
        </xdr:cNvGrpSpPr>
      </xdr:nvGrpSpPr>
      <xdr:grpSpPr bwMode="auto">
        <a:xfrm>
          <a:off x="8324850" y="457200"/>
          <a:ext cx="2886074" cy="247650"/>
          <a:chOff x="2381" y="720"/>
          <a:chExt cx="3154" cy="65"/>
        </a:xfrm>
      </xdr:grpSpPr>
      <xdr:pic>
        <xdr:nvPicPr>
          <xdr:cNvPr id="5" name="6 Imagen">
            <a:extLst>
              <a:ext uri="{FF2B5EF4-FFF2-40B4-BE49-F238E27FC236}">
                <a16:creationId xmlns:a16="http://schemas.microsoft.com/office/drawing/2014/main" id="{2F07407D-BC0B-4F6B-9C1B-BB1BB595F453}"/>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a16="http://schemas.microsoft.com/office/drawing/2014/main" id="{B4F33A69-4D37-42B9-9368-12CA7F67D6B1}"/>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4</xdr:col>
      <xdr:colOff>1266825</xdr:colOff>
      <xdr:row>2</xdr:row>
      <xdr:rowOff>47625</xdr:rowOff>
    </xdr:from>
    <xdr:to>
      <xdr:col>4</xdr:col>
      <xdr:colOff>2800351</xdr:colOff>
      <xdr:row>3</xdr:row>
      <xdr:rowOff>156754</xdr:rowOff>
    </xdr:to>
    <xdr:pic>
      <xdr:nvPicPr>
        <xdr:cNvPr id="7" name="Imagen 6">
          <a:extLst>
            <a:ext uri="{FF2B5EF4-FFF2-40B4-BE49-F238E27FC236}">
              <a16:creationId xmlns:a16="http://schemas.microsoft.com/office/drawing/2014/main" id="{6A1156D8-864E-4945-8DBA-2D7C3B24FB45}"/>
            </a:ext>
          </a:extLst>
        </xdr:cNvPr>
        <xdr:cNvPicPr>
          <a:picLocks noChangeAspect="1"/>
        </xdr:cNvPicPr>
      </xdr:nvPicPr>
      <xdr:blipFill>
        <a:blip xmlns:r="http://schemas.openxmlformats.org/officeDocument/2006/relationships" r:embed="rId4"/>
        <a:stretch>
          <a:fillRect/>
        </a:stretch>
      </xdr:blipFill>
      <xdr:spPr>
        <a:xfrm>
          <a:off x="9505950" y="371475"/>
          <a:ext cx="1533526" cy="271054"/>
        </a:xfrm>
        <a:prstGeom prst="rect">
          <a:avLst/>
        </a:prstGeom>
      </xdr:spPr>
    </xdr:pic>
    <xdr:clientData/>
  </xdr:twoCellAnchor>
  <xdr:oneCellAnchor>
    <xdr:from>
      <xdr:col>5</xdr:col>
      <xdr:colOff>441960</xdr:colOff>
      <xdr:row>9</xdr:row>
      <xdr:rowOff>243840</xdr:rowOff>
    </xdr:from>
    <xdr:ext cx="1539240" cy="1508760"/>
    <xdr:sp macro="" textlink="">
      <xdr:nvSpPr>
        <xdr:cNvPr id="8" name="CuadroTexto 7">
          <a:extLst>
            <a:ext uri="{FF2B5EF4-FFF2-40B4-BE49-F238E27FC236}">
              <a16:creationId xmlns:a16="http://schemas.microsoft.com/office/drawing/2014/main" id="{0E64692D-DBDA-4362-ABEB-006F5BF6F812}"/>
            </a:ext>
          </a:extLst>
        </xdr:cNvPr>
        <xdr:cNvSpPr txBox="1"/>
      </xdr:nvSpPr>
      <xdr:spPr>
        <a:xfrm>
          <a:off x="11786235" y="3425190"/>
          <a:ext cx="1539240" cy="1508760"/>
        </a:xfrm>
        <a:prstGeom prst="rect">
          <a:avLst/>
        </a:prstGeom>
        <a:solidFill>
          <a:srgbClr val="FFC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a:t>Columnas</a:t>
          </a:r>
          <a:r>
            <a:rPr lang="es-CO" sz="1100" baseline="0"/>
            <a:t> B y D, (No.) enumerar secuencialmente .</a:t>
          </a:r>
        </a:p>
        <a:p>
          <a:r>
            <a:rPr lang="es-CO" sz="1100" baseline="0"/>
            <a:t>Un factor temático puede tener muchos factores específicos, no siempre es una relacion 1 a 1</a:t>
          </a:r>
        </a:p>
        <a:p>
          <a:endParaRPr lang="es-CO" sz="1100" baseline="0"/>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28575</xdr:rowOff>
    </xdr:from>
    <xdr:to>
      <xdr:col>0</xdr:col>
      <xdr:colOff>1666875</xdr:colOff>
      <xdr:row>2</xdr:row>
      <xdr:rowOff>0</xdr:rowOff>
    </xdr:to>
    <xdr:pic>
      <xdr:nvPicPr>
        <xdr:cNvPr id="2" name="18 Imagen" descr="Logo CSJ RGB_01">
          <a:extLst>
            <a:ext uri="{FF2B5EF4-FFF2-40B4-BE49-F238E27FC236}">
              <a16:creationId xmlns:a16="http://schemas.microsoft.com/office/drawing/2014/main" id="{31290B81-3269-4859-B552-DE295F497DB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28575"/>
          <a:ext cx="1666875"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1162050</xdr:colOff>
      <xdr:row>0</xdr:row>
      <xdr:rowOff>38100</xdr:rowOff>
    </xdr:from>
    <xdr:to>
      <xdr:col>5</xdr:col>
      <xdr:colOff>2905125</xdr:colOff>
      <xdr:row>1</xdr:row>
      <xdr:rowOff>171449</xdr:rowOff>
    </xdr:to>
    <xdr:sp macro="" textlink="">
      <xdr:nvSpPr>
        <xdr:cNvPr id="3" name="CuadroTexto 4">
          <a:extLst>
            <a:ext uri="{FF2B5EF4-FFF2-40B4-BE49-F238E27FC236}">
              <a16:creationId xmlns:a16="http://schemas.microsoft.com/office/drawing/2014/main" id="{74361DEA-DFAF-4396-A650-7ED75E5F3797}"/>
            </a:ext>
          </a:extLst>
        </xdr:cNvPr>
        <xdr:cNvSpPr txBox="1"/>
      </xdr:nvSpPr>
      <xdr:spPr>
        <a:xfrm>
          <a:off x="7734300" y="38100"/>
          <a:ext cx="1743075" cy="41909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38101</xdr:colOff>
      <xdr:row>1</xdr:row>
      <xdr:rowOff>161925</xdr:rowOff>
    </xdr:from>
    <xdr:to>
      <xdr:col>5</xdr:col>
      <xdr:colOff>2924175</xdr:colOff>
      <xdr:row>2</xdr:row>
      <xdr:rowOff>0</xdr:rowOff>
    </xdr:to>
    <xdr:grpSp>
      <xdr:nvGrpSpPr>
        <xdr:cNvPr id="4" name="Group 8">
          <a:extLst>
            <a:ext uri="{FF2B5EF4-FFF2-40B4-BE49-F238E27FC236}">
              <a16:creationId xmlns:a16="http://schemas.microsoft.com/office/drawing/2014/main" id="{F6680BB3-E237-4B6E-B97A-22C080D9850D}"/>
            </a:ext>
          </a:extLst>
        </xdr:cNvPr>
        <xdr:cNvGrpSpPr>
          <a:grpSpLocks/>
        </xdr:cNvGrpSpPr>
      </xdr:nvGrpSpPr>
      <xdr:grpSpPr bwMode="auto">
        <a:xfrm>
          <a:off x="8362951" y="447675"/>
          <a:ext cx="2886074" cy="76200"/>
          <a:chOff x="2381" y="720"/>
          <a:chExt cx="3154" cy="65"/>
        </a:xfrm>
      </xdr:grpSpPr>
      <xdr:pic>
        <xdr:nvPicPr>
          <xdr:cNvPr id="5" name="6 Imagen">
            <a:extLst>
              <a:ext uri="{FF2B5EF4-FFF2-40B4-BE49-F238E27FC236}">
                <a16:creationId xmlns:a16="http://schemas.microsoft.com/office/drawing/2014/main" id="{71EB3C33-8E72-4A5D-8DEA-1644E2CADE9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a16="http://schemas.microsoft.com/office/drawing/2014/main" id="{C9E94A85-E526-4745-9B87-DB947E73493A}"/>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5</xdr:col>
      <xdr:colOff>1266824</xdr:colOff>
      <xdr:row>1</xdr:row>
      <xdr:rowOff>57150</xdr:rowOff>
    </xdr:from>
    <xdr:to>
      <xdr:col>5</xdr:col>
      <xdr:colOff>2800350</xdr:colOff>
      <xdr:row>2</xdr:row>
      <xdr:rowOff>90079</xdr:rowOff>
    </xdr:to>
    <xdr:pic>
      <xdr:nvPicPr>
        <xdr:cNvPr id="7" name="Imagen 6">
          <a:extLst>
            <a:ext uri="{FF2B5EF4-FFF2-40B4-BE49-F238E27FC236}">
              <a16:creationId xmlns:a16="http://schemas.microsoft.com/office/drawing/2014/main" id="{F973822D-275F-4543-8A71-47C6876830E1}"/>
            </a:ext>
          </a:extLst>
        </xdr:cNvPr>
        <xdr:cNvPicPr>
          <a:picLocks noChangeAspect="1"/>
        </xdr:cNvPicPr>
      </xdr:nvPicPr>
      <xdr:blipFill>
        <a:blip xmlns:r="http://schemas.openxmlformats.org/officeDocument/2006/relationships" r:embed="rId4"/>
        <a:stretch>
          <a:fillRect/>
        </a:stretch>
      </xdr:blipFill>
      <xdr:spPr>
        <a:xfrm>
          <a:off x="7839074" y="342900"/>
          <a:ext cx="1533526" cy="271054"/>
        </a:xfrm>
        <a:prstGeom prst="rect">
          <a:avLst/>
        </a:prstGeom>
      </xdr:spPr>
    </xdr:pic>
    <xdr:clientData/>
  </xdr:twoCellAnchor>
  <xdr:oneCellAnchor>
    <xdr:from>
      <xdr:col>6</xdr:col>
      <xdr:colOff>375284</xdr:colOff>
      <xdr:row>3</xdr:row>
      <xdr:rowOff>200026</xdr:rowOff>
    </xdr:from>
    <xdr:ext cx="3920491" cy="3962400"/>
    <xdr:sp macro="" textlink="">
      <xdr:nvSpPr>
        <xdr:cNvPr id="8" name="CuadroTexto 7">
          <a:extLst>
            <a:ext uri="{FF2B5EF4-FFF2-40B4-BE49-F238E27FC236}">
              <a16:creationId xmlns:a16="http://schemas.microsoft.com/office/drawing/2014/main" id="{118213E6-83A5-4005-906E-C04C7596A750}"/>
            </a:ext>
          </a:extLst>
        </xdr:cNvPr>
        <xdr:cNvSpPr txBox="1"/>
      </xdr:nvSpPr>
      <xdr:spPr>
        <a:xfrm>
          <a:off x="9909809" y="962026"/>
          <a:ext cx="3920491" cy="3962400"/>
        </a:xfrm>
        <a:prstGeom prst="rect">
          <a:avLst/>
        </a:prstGeom>
        <a:solidFill>
          <a:srgbClr val="FFC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a:t>Tener en</a:t>
          </a:r>
          <a:r>
            <a:rPr lang="es-CO" sz="1100" baseline="0"/>
            <a:t> cuenta-.</a:t>
          </a:r>
        </a:p>
        <a:p>
          <a:r>
            <a:rPr lang="es-CO" sz="1100" baseline="0"/>
            <a:t>1- La estrategia ( Columna A),  es la forma como se va a gestionar la debilidad o la fortaleza( contexto interno) o la amenaza y la oportunidad</a:t>
          </a:r>
        </a:p>
        <a:p>
          <a:r>
            <a:rPr lang="es-CO" sz="1100" baseline="0"/>
            <a:t> ( contexto externo).</a:t>
          </a:r>
        </a:p>
        <a:p>
          <a:endParaRPr lang="es-CO" sz="1100" baseline="0"/>
        </a:p>
        <a:p>
          <a:r>
            <a:rPr lang="es-CO" sz="1100" baseline="0"/>
            <a:t>2. Columnas (B,C;D;E)</a:t>
          </a:r>
        </a:p>
        <a:p>
          <a:r>
            <a:rPr lang="es-CO" sz="1100" baseline="0"/>
            <a:t>Copiar el numero que corresponde, segun la debilidad , oportunidad, fortaleza o amenaza identificada.</a:t>
          </a:r>
        </a:p>
        <a:p>
          <a:r>
            <a:rPr lang="es-CO" sz="1100" baseline="0"/>
            <a:t> </a:t>
          </a:r>
        </a:p>
        <a:p>
          <a:r>
            <a:rPr lang="es-CO" sz="1100"/>
            <a:t>3.</a:t>
          </a:r>
          <a:r>
            <a:rPr lang="es-CO" sz="1100" baseline="0"/>
            <a:t> Las </a:t>
          </a:r>
          <a:r>
            <a:rPr lang="es-CO" sz="1100" u="sng" baseline="0"/>
            <a:t>oportunidades y fortalezas</a:t>
          </a:r>
          <a:r>
            <a:rPr lang="es-CO" sz="1100" baseline="0"/>
            <a:t> se pueden gestionar  a traves de acciónes o proyectos  que se incluyen </a:t>
          </a:r>
          <a:r>
            <a:rPr lang="es-CO" sz="1100" b="1" u="sng" baseline="0"/>
            <a:t>en el plan de accion </a:t>
          </a:r>
          <a:r>
            <a:rPr lang="es-CO" sz="1100" baseline="0"/>
            <a:t>( mejoras), </a:t>
          </a:r>
          <a:r>
            <a:rPr lang="es-CO" sz="1100" b="1" u="sng" baseline="0"/>
            <a:t>si se considera que aportan valor </a:t>
          </a:r>
        </a:p>
        <a:p>
          <a:endParaRPr lang="es-CO" sz="1100" b="1" u="sng" baseline="0"/>
        </a:p>
        <a:p>
          <a:r>
            <a:rPr lang="es-CO" sz="1100" baseline="0">
              <a:solidFill>
                <a:srgbClr val="FF0000"/>
              </a:solidFill>
            </a:rPr>
            <a:t>Las debilidades y amenazas si  a</a:t>
          </a:r>
          <a:r>
            <a:rPr lang="es-CO" sz="1100" u="sng" baseline="0">
              <a:solidFill>
                <a:srgbClr val="FF0000"/>
              </a:solidFill>
            </a:rPr>
            <a:t>fectan los objetivos estrategicos y requieren recursos </a:t>
          </a:r>
          <a:r>
            <a:rPr lang="es-CO" sz="1100" baseline="0">
              <a:solidFill>
                <a:srgbClr val="FF0000"/>
              </a:solidFill>
            </a:rPr>
            <a:t>se documentan en </a:t>
          </a:r>
          <a:r>
            <a:rPr lang="es-CO" sz="1100" b="1" u="sng" baseline="0">
              <a:solidFill>
                <a:srgbClr val="FF0000"/>
              </a:solidFill>
            </a:rPr>
            <a:t>este plan de acción  .</a:t>
          </a:r>
        </a:p>
        <a:p>
          <a:endParaRPr lang="es-CO" sz="1100" baseline="0"/>
        </a:p>
        <a:p>
          <a:r>
            <a:rPr lang="es-CO" sz="1100" baseline="0">
              <a:solidFill>
                <a:schemeClr val="tx1"/>
              </a:solidFill>
            </a:rPr>
            <a:t>Si la </a:t>
          </a:r>
          <a:r>
            <a:rPr lang="es-CO" sz="1100" b="1" u="sng" baseline="0">
              <a:solidFill>
                <a:srgbClr val="FF0000"/>
              </a:solidFill>
            </a:rPr>
            <a:t>debiidad o amenaza </a:t>
          </a:r>
          <a:r>
            <a:rPr lang="es-CO" sz="1100" baseline="0">
              <a:solidFill>
                <a:schemeClr val="tx1"/>
              </a:solidFill>
            </a:rPr>
            <a:t>afecta la parte </a:t>
          </a:r>
          <a:r>
            <a:rPr lang="es-CO" sz="1100" baseline="0">
              <a:solidFill>
                <a:srgbClr val="FF0000"/>
              </a:solidFill>
            </a:rPr>
            <a:t>operativa</a:t>
          </a:r>
          <a:r>
            <a:rPr lang="es-CO" sz="1100" baseline="0">
              <a:solidFill>
                <a:schemeClr val="tx1"/>
              </a:solidFill>
            </a:rPr>
            <a:t> ( errores, demoras, etc)</a:t>
          </a:r>
          <a:r>
            <a:rPr lang="es-CO" sz="1100" baseline="0">
              <a:solidFill>
                <a:srgbClr val="FF0000"/>
              </a:solidFill>
            </a:rPr>
            <a:t> </a:t>
          </a:r>
          <a:r>
            <a:rPr lang="es-CO" sz="1100" b="1" u="sng" baseline="0">
              <a:solidFill>
                <a:schemeClr val="accent6">
                  <a:lumMod val="50000"/>
                </a:schemeClr>
              </a:solidFill>
            </a:rPr>
            <a:t>se llevan como causa  de los riesgos, en el mapa de riesgos respectivo.</a:t>
          </a:r>
        </a:p>
      </xdr:txBody>
    </xdr:sp>
    <xdr:clientData/>
  </xdr:one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1266128</xdr:colOff>
      <xdr:row>3</xdr:row>
      <xdr:rowOff>0</xdr:rowOff>
    </xdr:to>
    <xdr:pic>
      <xdr:nvPicPr>
        <xdr:cNvPr id="2" name="Imagen 1">
          <a:extLst>
            <a:ext uri="{FF2B5EF4-FFF2-40B4-BE49-F238E27FC236}">
              <a16:creationId xmlns:a16="http://schemas.microsoft.com/office/drawing/2014/main" id="{7AF4E8B7-25BB-4C6F-801A-10714F59FBE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3438293" cy="9176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1</xdr:col>
      <xdr:colOff>866775</xdr:colOff>
      <xdr:row>2</xdr:row>
      <xdr:rowOff>15875</xdr:rowOff>
    </xdr:to>
    <xdr:pic>
      <xdr:nvPicPr>
        <xdr:cNvPr id="2" name="Imagen 1">
          <a:extLst>
            <a:ext uri="{FF2B5EF4-FFF2-40B4-BE49-F238E27FC236}">
              <a16:creationId xmlns:a16="http://schemas.microsoft.com/office/drawing/2014/main" id="{EE5B3E38-0035-4C9C-9872-38F71F0C4CA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
          <a:ext cx="2095500" cy="7302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1</xdr:col>
      <xdr:colOff>866775</xdr:colOff>
      <xdr:row>2</xdr:row>
      <xdr:rowOff>15875</xdr:rowOff>
    </xdr:to>
    <xdr:pic>
      <xdr:nvPicPr>
        <xdr:cNvPr id="2" name="Imagen 1">
          <a:extLst>
            <a:ext uri="{FF2B5EF4-FFF2-40B4-BE49-F238E27FC236}">
              <a16:creationId xmlns:a16="http://schemas.microsoft.com/office/drawing/2014/main" id="{A08FF937-0FA9-49EC-9A42-22E8A78435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
          <a:ext cx="2095500" cy="7302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1</xdr:col>
      <xdr:colOff>866775</xdr:colOff>
      <xdr:row>2</xdr:row>
      <xdr:rowOff>15875</xdr:rowOff>
    </xdr:to>
    <xdr:pic>
      <xdr:nvPicPr>
        <xdr:cNvPr id="2" name="Imagen 1">
          <a:extLst>
            <a:ext uri="{FF2B5EF4-FFF2-40B4-BE49-F238E27FC236}">
              <a16:creationId xmlns:a16="http://schemas.microsoft.com/office/drawing/2014/main" id="{B65EF3E6-862F-4B15-B566-BA3D67C8F3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
          <a:ext cx="2095500" cy="7302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1</xdr:col>
      <xdr:colOff>866775</xdr:colOff>
      <xdr:row>2</xdr:row>
      <xdr:rowOff>15875</xdr:rowOff>
    </xdr:to>
    <xdr:pic>
      <xdr:nvPicPr>
        <xdr:cNvPr id="2" name="Imagen 1">
          <a:extLst>
            <a:ext uri="{FF2B5EF4-FFF2-40B4-BE49-F238E27FC236}">
              <a16:creationId xmlns:a16="http://schemas.microsoft.com/office/drawing/2014/main" id="{2405E8A5-411E-4884-88ED-7A13691BF0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
          <a:ext cx="2095500" cy="7302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Usuario\Documents\ARCHIVOS%20COMPUTADOR%20SANDRA\CALIDAD\PLAN%20DE%20ACCI&#211;N%20Y%20RIESGOS%20PALOQUEMAO\Documentos%20finales\Formato%20Riesgos%20Despachos%20Judiciales%20Certificados%20Final.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mador\OneDrive\Documentos\Norma%20Icontec\Formato%20ARIESGOS%20EJEMPLO.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Isabel%20Barrera\Downloads\PLAN%20DE%20ACCI&#211;N%202021_JUZGADOS%20ADTIVOS%20IBAGUE%20ACTUALIZAD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entacion "/>
      <sheetName val="Análisis de Contexto "/>
      <sheetName val="Estrategias"/>
      <sheetName val="3. Identificación de Riesgos "/>
      <sheetName val="4. Valoración Controles"/>
      <sheetName val="5. Mapa de Riesgo"/>
      <sheetName val="Tabla de Valoración"/>
      <sheetName val="Valoración Probabilidad"/>
      <sheetName val="Valoración del Impacto"/>
      <sheetName val="Seguimiento 1 trimestre"/>
      <sheetName val="Seguimiento 2 trimestre"/>
      <sheetName val="Seguimiento 3 trimestre "/>
      <sheetName val="Seguimiento 4 trimestre"/>
      <sheetName val="Seguimiento 1 trimestre (2)"/>
    </sheetNames>
    <sheetDataSet>
      <sheetData sheetId="0"/>
      <sheetData sheetId="1"/>
      <sheetData sheetId="2"/>
      <sheetData sheetId="3"/>
      <sheetData sheetId="4"/>
      <sheetData sheetId="5"/>
      <sheetData sheetId="6">
        <row r="2">
          <cell r="I2"/>
          <cell r="J2" t="str">
            <v>Fuerte (siempre se ejecuta)</v>
          </cell>
          <cell r="K2" t="str">
            <v>Moderado (algunas veces)</v>
          </cell>
          <cell r="L2" t="str">
            <v>Débil (no se ejecuta)</v>
          </cell>
        </row>
        <row r="3">
          <cell r="I3" t="str">
            <v>Fuerte</v>
          </cell>
          <cell r="J3" t="str">
            <v>Fuerte</v>
          </cell>
          <cell r="K3" t="str">
            <v>Moderado</v>
          </cell>
          <cell r="L3" t="str">
            <v>Débil</v>
          </cell>
        </row>
        <row r="4">
          <cell r="I4" t="str">
            <v>Moderado</v>
          </cell>
          <cell r="J4" t="str">
            <v>Moderado</v>
          </cell>
          <cell r="K4" t="str">
            <v>Moderado</v>
          </cell>
          <cell r="L4" t="str">
            <v>Débil</v>
          </cell>
        </row>
        <row r="5">
          <cell r="I5" t="str">
            <v>Débil</v>
          </cell>
          <cell r="J5" t="str">
            <v>Débil</v>
          </cell>
          <cell r="K5" t="str">
            <v>Débil</v>
          </cell>
          <cell r="L5" t="str">
            <v>Débil</v>
          </cell>
        </row>
      </sheetData>
      <sheetData sheetId="7"/>
      <sheetData sheetId="8"/>
      <sheetData sheetId="9"/>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álisis de Contexto "/>
      <sheetName val="ESTRATEGIAS "/>
      <sheetName val="Riesgos  "/>
      <sheetName val="Valoracion de la probabilidad "/>
      <sheetName val="Valoración del Impacto "/>
      <sheetName val="Hoja2"/>
    </sheetNames>
    <sheetDataSet>
      <sheetData sheetId="0"/>
      <sheetData sheetId="1"/>
      <sheetData sheetId="2"/>
      <sheetData sheetId="3"/>
      <sheetData sheetId="4"/>
      <sheetData sheetId="5">
        <row r="3">
          <cell r="F3">
            <v>1</v>
          </cell>
          <cell r="H3" t="str">
            <v>1-Rara vez</v>
          </cell>
        </row>
        <row r="4">
          <cell r="H4" t="str">
            <v>2-Improbable</v>
          </cell>
        </row>
        <row r="5">
          <cell r="H5" t="str">
            <v>3-Posible</v>
          </cell>
        </row>
        <row r="6">
          <cell r="H6" t="str">
            <v>4-Probable</v>
          </cell>
        </row>
        <row r="7">
          <cell r="H7" t="str">
            <v>5-Casi seguro</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álisis de Contexto "/>
      <sheetName val="Estrategias"/>
      <sheetName val="Plan de Acción 2021"/>
      <sheetName val="SEGUIMIENTO 1 TRIM"/>
      <sheetName val="SEGUIMIENTO 2 TRIM "/>
      <sheetName val="SEGUIMIENTO 3 TRIM "/>
      <sheetName val="SEGUIMIENTO 4 TRIM"/>
      <sheetName val="Hoja2"/>
    </sheetNames>
    <sheetDataSet>
      <sheetData sheetId="0" refreshError="1">
        <row r="26">
          <cell r="E26" t="str">
            <v>Capacitaciones en cambios normativos y reglamentarios realizados por plataforma Teams y vía streaming por parte de la EJRLB  para las diferentes jurisdicciones. Fortalecimiento de la Relatoría de los Tribunales Administrativos para que publiquen a través del Portal de la Rama la totalidad de la jurisprudencia expedida por dichas Corporaciones.</v>
          </cell>
        </row>
      </sheetData>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pivotCache/_rels/pivotCacheDefinition1.xml.rels><?xml version="1.0" encoding="UTF-8" standalone="yes"?>
<Relationships xmlns="http://schemas.openxmlformats.org/package/2006/relationships"><Relationship Id="rId2" Type="http://schemas.openxmlformats.org/officeDocument/2006/relationships/externalLinkPath" Target="file:///C:\Users\Usuario\Desktop\Nueva%20Metodologia%20Riesgos\Caja%20de%20Herramientas%20Guia%20DAPF\1.%20Matriz_mapa_riesgos.xlsx"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ndres Marin" refreshedDate="44186.276661689815" createdVersion="6" refreshedVersion="6" minRefreshableVersion="3" recordCount="10" xr:uid="{F3C7BA3E-EFF4-4587-B93E-56A1729C5A69}">
  <cacheSource type="worksheet">
    <worksheetSource name="Tabla1" r:id="rId2"/>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3943AEE-B047-49B9-97B9-9DED7B0E91D1}" name="TablaDinámica1" cacheId="0"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37:E249" firstHeaderRow="1" firstDataRow="1" firstDataCol="2"/>
  <pivotFields count="2">
    <pivotField axis="axisRow" compact="0" showAll="0" defaultSubtotal="0">
      <items count="2">
        <item x="0"/>
        <item x="1"/>
      </items>
    </pivotField>
    <pivotField axis="axisRow" compact="0" showAll="0" defaultSubtotal="0">
      <items count="10">
        <item x="0"/>
        <item x="5"/>
        <item x="6"/>
        <item x="7"/>
        <item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formats count="5">
    <format dxfId="2800">
      <pivotArea field="1" type="button" dataOnly="0" labelOnly="1" outline="0" axis="axisRow" fieldPosition="1"/>
    </format>
    <format dxfId="2799">
      <pivotArea dataOnly="0" labelOnly="1" outline="0" fieldPosition="0">
        <references count="1">
          <reference field="0" count="1">
            <x v="0"/>
          </reference>
        </references>
      </pivotArea>
    </format>
    <format dxfId="2798">
      <pivotArea dataOnly="0" labelOnly="1" outline="0" fieldPosition="0">
        <references count="1">
          <reference field="0" count="1">
            <x v="1"/>
          </reference>
        </references>
      </pivotArea>
    </format>
    <format dxfId="2797">
      <pivotArea dataOnly="0" labelOnly="1" outline="0" fieldPosition="0">
        <references count="2">
          <reference field="0" count="1" selected="0">
            <x v="0"/>
          </reference>
          <reference field="1" count="5">
            <x v="0"/>
            <x v="6"/>
            <x v="7"/>
            <x v="8"/>
            <x v="9"/>
          </reference>
        </references>
      </pivotArea>
    </format>
    <format dxfId="2796">
      <pivotArea dataOnly="0" labelOnly="1" outline="0" fieldPosition="0">
        <references count="2">
          <reference field="0" count="1" selected="0">
            <x v="1"/>
          </reference>
          <reference field="1" count="5">
            <x v="1"/>
            <x v="2"/>
            <x v="3"/>
            <x v="4"/>
            <x v="5"/>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5C43402-A552-42C9-B5B0-42F33A7B8850}" name="Tabla13" displayName="Tabla13" ref="B237:C247" totalsRowShown="0" headerRowDxfId="2795" dataDxfId="2794">
  <autoFilter ref="B237:C247" xr:uid="{00000000-0009-0000-0100-000001000000}"/>
  <tableColumns count="2">
    <tableColumn id="1" xr3:uid="{FA5F7027-3A05-4A28-B378-64EE301661C0}" name="Criterios" dataDxfId="2793"/>
    <tableColumn id="2" xr3:uid="{8418069D-C7FA-4DD5-8C96-C39774FB0DE4}" name="Subcriterios" dataDxfId="2792"/>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7.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77E2BD-A58C-49A2-BCBD-D0B4B1B7035D}">
  <sheetPr>
    <tabColor theme="8" tint="-0.249977111117893"/>
  </sheetPr>
  <dimension ref="A1:I18"/>
  <sheetViews>
    <sheetView showGridLines="0" workbookViewId="0">
      <selection activeCell="E24" sqref="E24"/>
    </sheetView>
  </sheetViews>
  <sheetFormatPr baseColWidth="10" defaultColWidth="11.42578125" defaultRowHeight="15" x14ac:dyDescent="0.25"/>
  <cols>
    <col min="1" max="1" width="28.140625" customWidth="1"/>
    <col min="2" max="2" width="18" customWidth="1"/>
    <col min="3" max="3" width="14.140625" style="86" customWidth="1"/>
    <col min="4" max="8" width="12.42578125" customWidth="1"/>
  </cols>
  <sheetData>
    <row r="1" spans="1:9" ht="42" customHeight="1" x14ac:dyDescent="0.35">
      <c r="A1" s="299" t="s">
        <v>187</v>
      </c>
      <c r="B1" s="299"/>
      <c r="C1" s="299"/>
      <c r="D1" s="299"/>
      <c r="E1" s="299"/>
      <c r="F1" s="299"/>
    </row>
    <row r="5" spans="1:9" x14ac:dyDescent="0.25">
      <c r="D5" s="95"/>
      <c r="E5" s="95"/>
      <c r="F5" s="95"/>
      <c r="G5" s="95"/>
      <c r="H5" s="95"/>
    </row>
    <row r="6" spans="1:9" x14ac:dyDescent="0.25">
      <c r="D6" s="95"/>
      <c r="E6" s="95"/>
      <c r="F6" s="95"/>
      <c r="G6" s="95"/>
      <c r="H6" s="95"/>
    </row>
    <row r="7" spans="1:9" ht="33.75" x14ac:dyDescent="0.5">
      <c r="A7" s="300" t="s">
        <v>234</v>
      </c>
      <c r="B7" s="300"/>
      <c r="C7" s="300"/>
      <c r="D7" s="300"/>
      <c r="E7" s="300"/>
      <c r="F7" s="300"/>
      <c r="G7" s="300"/>
      <c r="H7" s="300"/>
      <c r="I7" s="300"/>
    </row>
    <row r="9" spans="1:9" s="87" customFormat="1" ht="81.75" customHeight="1" x14ac:dyDescent="0.2">
      <c r="A9" s="88" t="s">
        <v>235</v>
      </c>
      <c r="B9" s="301" t="s">
        <v>497</v>
      </c>
      <c r="C9" s="301"/>
      <c r="D9" s="301"/>
      <c r="E9" s="301"/>
      <c r="F9" s="301"/>
      <c r="G9" s="301"/>
      <c r="H9" s="301"/>
      <c r="I9" s="301"/>
    </row>
    <row r="10" spans="1:9" s="87" customFormat="1" ht="16.7" customHeight="1" x14ac:dyDescent="0.2">
      <c r="A10" s="93"/>
      <c r="B10" s="94"/>
      <c r="C10" s="94"/>
      <c r="D10" s="93"/>
      <c r="E10" s="92"/>
    </row>
    <row r="11" spans="1:9" s="87" customFormat="1" ht="84" customHeight="1" x14ac:dyDescent="0.2">
      <c r="A11" s="88" t="s">
        <v>185</v>
      </c>
      <c r="B11" s="89" t="s">
        <v>184</v>
      </c>
      <c r="C11" s="298" t="s">
        <v>183</v>
      </c>
      <c r="D11" s="298"/>
      <c r="E11" s="298"/>
      <c r="F11" s="298"/>
      <c r="G11" s="298"/>
      <c r="H11" s="298"/>
      <c r="I11" s="298"/>
    </row>
    <row r="12" spans="1:9" ht="32.25" customHeight="1" x14ac:dyDescent="0.25">
      <c r="A12" s="91"/>
    </row>
    <row r="13" spans="1:9" ht="32.25" customHeight="1" x14ac:dyDescent="0.25">
      <c r="A13" s="90" t="s">
        <v>186</v>
      </c>
      <c r="B13" s="298"/>
      <c r="C13" s="298"/>
      <c r="D13" s="298"/>
      <c r="E13" s="298"/>
      <c r="F13" s="298"/>
      <c r="G13" s="298"/>
      <c r="H13" s="298"/>
      <c r="I13" s="298"/>
    </row>
    <row r="14" spans="1:9" s="87" customFormat="1" ht="69" customHeight="1" x14ac:dyDescent="0.2">
      <c r="A14" s="90" t="s">
        <v>182</v>
      </c>
      <c r="B14" s="298"/>
      <c r="C14" s="298"/>
      <c r="D14" s="298"/>
      <c r="E14" s="298"/>
      <c r="F14" s="298"/>
      <c r="G14" s="298"/>
      <c r="H14" s="298"/>
      <c r="I14" s="298"/>
    </row>
    <row r="15" spans="1:9" s="87" customFormat="1" ht="54" customHeight="1" x14ac:dyDescent="0.2">
      <c r="A15" s="90" t="s">
        <v>181</v>
      </c>
      <c r="B15" s="298"/>
      <c r="C15" s="298"/>
      <c r="D15" s="298"/>
      <c r="E15" s="298"/>
      <c r="F15" s="298"/>
      <c r="G15" s="298"/>
      <c r="H15" s="298"/>
      <c r="I15" s="298"/>
    </row>
    <row r="16" spans="1:9" s="87" customFormat="1" ht="54" customHeight="1" x14ac:dyDescent="0.2">
      <c r="A16" s="88" t="s">
        <v>180</v>
      </c>
      <c r="B16" s="298" t="s">
        <v>179</v>
      </c>
      <c r="C16" s="298"/>
      <c r="D16" s="298"/>
      <c r="E16" s="298"/>
      <c r="F16" s="298"/>
      <c r="G16" s="298"/>
      <c r="H16" s="298"/>
      <c r="I16" s="298"/>
    </row>
    <row r="18" spans="1:9" s="87" customFormat="1" ht="54.75" customHeight="1" x14ac:dyDescent="0.2">
      <c r="A18" s="88" t="s">
        <v>178</v>
      </c>
      <c r="B18" s="297">
        <v>44370</v>
      </c>
      <c r="C18" s="297"/>
      <c r="D18" s="297"/>
      <c r="E18" s="297"/>
      <c r="F18" s="297"/>
      <c r="G18" s="297"/>
      <c r="H18" s="297"/>
      <c r="I18" s="297"/>
    </row>
  </sheetData>
  <mergeCells count="9">
    <mergeCell ref="B18:I18"/>
    <mergeCell ref="B13:I13"/>
    <mergeCell ref="B15:I15"/>
    <mergeCell ref="B16:I16"/>
    <mergeCell ref="A1:F1"/>
    <mergeCell ref="A7:I7"/>
    <mergeCell ref="B9:I9"/>
    <mergeCell ref="C11:I11"/>
    <mergeCell ref="B14:I14"/>
  </mergeCells>
  <dataValidations disablePrompts="1" count="2">
    <dataValidation allowBlank="1" showInputMessage="1" showErrorMessage="1" prompt="Proponer y escribir en una frase la estrategia para gestionar la debilidad, la oportunidad, la amenaza o la fortaleza.Usar verbo de acción en infinitivo._x000a_" sqref="G1" xr:uid="{F87C5526-F506-4D32-8464-0B756A8AC42F}"/>
    <dataValidation type="list" allowBlank="1" showInputMessage="1" showErrorMessage="1" sqref="B11" xr:uid="{57793389-6BB2-4D38-8C78-D71032C50170}">
      <formula1>"Estrategicos, Misionales, Apoyo, Evaluacion y Mejora"</formula1>
    </dataValidation>
  </dataValidations>
  <pageMargins left="0.7" right="0.7" top="0.75" bottom="0.75" header="0.3" footer="0.3"/>
  <pageSetup orientation="portrait" horizontalDpi="1200" verticalDpi="12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CE11DC-9CCA-4581-BA3E-60E9533CB3A8}">
  <dimension ref="B2:K31"/>
  <sheetViews>
    <sheetView topLeftCell="A26" workbookViewId="0">
      <selection activeCell="D19" sqref="D19"/>
    </sheetView>
  </sheetViews>
  <sheetFormatPr baseColWidth="10" defaultRowHeight="15" x14ac:dyDescent="0.25"/>
  <cols>
    <col min="2" max="2" width="30.85546875" customWidth="1"/>
    <col min="3" max="3" width="38.140625" customWidth="1"/>
    <col min="4" max="4" width="32.5703125" customWidth="1"/>
    <col min="5" max="5" width="20.42578125" customWidth="1"/>
    <col min="6" max="6" width="22.28515625" customWidth="1"/>
    <col min="7" max="7" width="21.85546875" customWidth="1"/>
    <col min="11" max="11" width="16.42578125" customWidth="1"/>
  </cols>
  <sheetData>
    <row r="2" spans="2:11" x14ac:dyDescent="0.25">
      <c r="B2" s="4" t="s">
        <v>38</v>
      </c>
      <c r="C2" s="4" t="s">
        <v>39</v>
      </c>
      <c r="D2" s="4" t="s">
        <v>46</v>
      </c>
      <c r="E2" s="6" t="s">
        <v>51</v>
      </c>
      <c r="F2" s="4" t="s">
        <v>55</v>
      </c>
      <c r="G2" s="4" t="s">
        <v>58</v>
      </c>
      <c r="H2" s="4" t="s">
        <v>61</v>
      </c>
      <c r="I2" s="4" t="s">
        <v>64</v>
      </c>
      <c r="J2" s="4" t="s">
        <v>175</v>
      </c>
      <c r="K2" s="4" t="s">
        <v>309</v>
      </c>
    </row>
    <row r="3" spans="2:11" ht="30" x14ac:dyDescent="0.25">
      <c r="B3" t="s">
        <v>40</v>
      </c>
      <c r="C3" s="82" t="s">
        <v>41</v>
      </c>
      <c r="D3" s="5" t="s">
        <v>47</v>
      </c>
      <c r="E3" t="s">
        <v>52</v>
      </c>
      <c r="F3" t="s">
        <v>56</v>
      </c>
      <c r="G3" t="s">
        <v>59</v>
      </c>
      <c r="H3" t="s">
        <v>62</v>
      </c>
      <c r="I3" t="s">
        <v>65</v>
      </c>
      <c r="J3" t="s">
        <v>176</v>
      </c>
      <c r="K3" t="s">
        <v>310</v>
      </c>
    </row>
    <row r="4" spans="2:11" ht="75" x14ac:dyDescent="0.25">
      <c r="B4" s="185" t="s">
        <v>317</v>
      </c>
      <c r="C4" t="s">
        <v>42</v>
      </c>
      <c r="D4" s="5" t="s">
        <v>48</v>
      </c>
      <c r="E4" t="s">
        <v>53</v>
      </c>
      <c r="F4" t="s">
        <v>57</v>
      </c>
      <c r="G4" t="s">
        <v>60</v>
      </c>
      <c r="H4" t="s">
        <v>63</v>
      </c>
      <c r="I4" t="s">
        <v>66</v>
      </c>
      <c r="J4" t="s">
        <v>177</v>
      </c>
      <c r="K4" t="s">
        <v>311</v>
      </c>
    </row>
    <row r="5" spans="2:11" ht="60" x14ac:dyDescent="0.25">
      <c r="B5" s="185" t="s">
        <v>339</v>
      </c>
      <c r="C5" t="s">
        <v>43</v>
      </c>
      <c r="D5" s="5" t="s">
        <v>129</v>
      </c>
      <c r="E5" t="s">
        <v>54</v>
      </c>
      <c r="K5" t="s">
        <v>312</v>
      </c>
    </row>
    <row r="6" spans="2:11" ht="45" x14ac:dyDescent="0.25">
      <c r="B6" s="185" t="s">
        <v>314</v>
      </c>
      <c r="C6" t="s">
        <v>44</v>
      </c>
      <c r="D6" s="5" t="s">
        <v>348</v>
      </c>
      <c r="K6" t="s">
        <v>313</v>
      </c>
    </row>
    <row r="7" spans="2:11" ht="60" x14ac:dyDescent="0.25">
      <c r="B7" s="185" t="s">
        <v>360</v>
      </c>
      <c r="C7" t="s">
        <v>45</v>
      </c>
      <c r="D7" s="83" t="s">
        <v>50</v>
      </c>
    </row>
    <row r="8" spans="2:11" ht="30" x14ac:dyDescent="0.25">
      <c r="B8" s="185" t="s">
        <v>475</v>
      </c>
      <c r="C8" t="s">
        <v>344</v>
      </c>
      <c r="D8" s="171" t="s">
        <v>323</v>
      </c>
    </row>
    <row r="9" spans="2:11" ht="30" x14ac:dyDescent="0.25">
      <c r="B9" t="s">
        <v>386</v>
      </c>
      <c r="C9" t="s">
        <v>174</v>
      </c>
      <c r="D9" s="171" t="s">
        <v>324</v>
      </c>
    </row>
    <row r="10" spans="2:11" ht="30" x14ac:dyDescent="0.25">
      <c r="C10" t="s">
        <v>427</v>
      </c>
      <c r="D10" s="171" t="s">
        <v>325</v>
      </c>
    </row>
    <row r="11" spans="2:11" ht="30" x14ac:dyDescent="0.25">
      <c r="D11" s="171" t="s">
        <v>326</v>
      </c>
    </row>
    <row r="12" spans="2:11" ht="30" x14ac:dyDescent="0.25">
      <c r="D12" s="171" t="s">
        <v>327</v>
      </c>
    </row>
    <row r="13" spans="2:11" ht="30" x14ac:dyDescent="0.25">
      <c r="D13" s="169" t="s">
        <v>318</v>
      </c>
    </row>
    <row r="14" spans="2:11" ht="30" x14ac:dyDescent="0.25">
      <c r="D14" s="169" t="s">
        <v>319</v>
      </c>
    </row>
    <row r="15" spans="2:11" ht="30" x14ac:dyDescent="0.25">
      <c r="D15" s="169" t="s">
        <v>320</v>
      </c>
    </row>
    <row r="16" spans="2:11" ht="30" x14ac:dyDescent="0.25">
      <c r="D16" s="169" t="s">
        <v>321</v>
      </c>
    </row>
    <row r="17" spans="4:4" ht="30" x14ac:dyDescent="0.25">
      <c r="D17" s="169" t="s">
        <v>322</v>
      </c>
    </row>
    <row r="18" spans="4:4" ht="60" x14ac:dyDescent="0.25">
      <c r="D18" s="82" t="s">
        <v>476</v>
      </c>
    </row>
    <row r="19" spans="4:4" ht="60" x14ac:dyDescent="0.25">
      <c r="D19" s="82" t="s">
        <v>477</v>
      </c>
    </row>
    <row r="20" spans="4:4" ht="30" x14ac:dyDescent="0.25">
      <c r="D20" s="202" t="s">
        <v>351</v>
      </c>
    </row>
    <row r="21" spans="4:4" ht="30" x14ac:dyDescent="0.25">
      <c r="D21" s="202" t="s">
        <v>355</v>
      </c>
    </row>
    <row r="22" spans="4:4" ht="30" x14ac:dyDescent="0.25">
      <c r="D22" s="202" t="s">
        <v>356</v>
      </c>
    </row>
    <row r="23" spans="4:4" ht="30" x14ac:dyDescent="0.25">
      <c r="D23" s="202" t="s">
        <v>357</v>
      </c>
    </row>
    <row r="24" spans="4:4" ht="45" x14ac:dyDescent="0.25">
      <c r="D24" s="202" t="s">
        <v>358</v>
      </c>
    </row>
    <row r="25" spans="4:4" ht="45" x14ac:dyDescent="0.25">
      <c r="D25" s="202" t="s">
        <v>349</v>
      </c>
    </row>
    <row r="26" spans="4:4" ht="60" x14ac:dyDescent="0.25">
      <c r="D26" s="202" t="s">
        <v>350</v>
      </c>
    </row>
    <row r="27" spans="4:4" ht="45" x14ac:dyDescent="0.25">
      <c r="D27" s="202" t="s">
        <v>389</v>
      </c>
    </row>
    <row r="28" spans="4:4" ht="45" x14ac:dyDescent="0.25">
      <c r="D28" s="202" t="s">
        <v>390</v>
      </c>
    </row>
    <row r="29" spans="4:4" ht="45" x14ac:dyDescent="0.25">
      <c r="D29" s="202" t="s">
        <v>391</v>
      </c>
    </row>
    <row r="30" spans="4:4" ht="45" x14ac:dyDescent="0.25">
      <c r="D30" s="202" t="s">
        <v>388</v>
      </c>
    </row>
    <row r="31" spans="4:4" ht="45" x14ac:dyDescent="0.25">
      <c r="D31" s="202" t="s">
        <v>392</v>
      </c>
    </row>
  </sheetData>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AC85EA-AF03-4714-AB50-BD708A18A97B}">
  <sheetPr>
    <tabColor theme="7" tint="-0.249977111117893"/>
  </sheetPr>
  <dimension ref="B1:K16"/>
  <sheetViews>
    <sheetView topLeftCell="B1" workbookViewId="0">
      <selection activeCell="I7" sqref="I7"/>
    </sheetView>
  </sheetViews>
  <sheetFormatPr baseColWidth="10" defaultColWidth="14.28515625" defaultRowHeight="12.75" x14ac:dyDescent="0.2"/>
  <cols>
    <col min="1" max="2" width="14.28515625" style="35"/>
    <col min="3" max="3" width="17" style="35" customWidth="1"/>
    <col min="4" max="4" width="14.28515625" style="35"/>
    <col min="5" max="5" width="46" style="35" customWidth="1"/>
    <col min="6" max="16384" width="14.28515625" style="35"/>
  </cols>
  <sheetData>
    <row r="1" spans="2:11" ht="24" customHeight="1" thickBot="1" x14ac:dyDescent="0.25">
      <c r="B1" s="434" t="s">
        <v>140</v>
      </c>
      <c r="C1" s="435"/>
      <c r="D1" s="435"/>
      <c r="E1" s="435"/>
      <c r="F1" s="436"/>
    </row>
    <row r="2" spans="2:11" ht="16.5" thickBot="1" x14ac:dyDescent="0.3">
      <c r="B2" s="36"/>
      <c r="C2" s="36"/>
      <c r="D2" s="36"/>
      <c r="E2" s="36"/>
      <c r="F2" s="36"/>
      <c r="I2" s="172"/>
      <c r="J2" s="196" t="s">
        <v>56</v>
      </c>
      <c r="K2" s="196" t="s">
        <v>57</v>
      </c>
    </row>
    <row r="3" spans="2:11" ht="16.5" thickBot="1" x14ac:dyDescent="0.25">
      <c r="B3" s="437" t="s">
        <v>141</v>
      </c>
      <c r="C3" s="438"/>
      <c r="D3" s="438"/>
      <c r="E3" s="37" t="s">
        <v>142</v>
      </c>
      <c r="F3" s="38" t="s">
        <v>143</v>
      </c>
      <c r="I3" s="195" t="s">
        <v>52</v>
      </c>
      <c r="J3" s="181">
        <v>0.5</v>
      </c>
      <c r="K3" s="181">
        <v>0.45</v>
      </c>
    </row>
    <row r="4" spans="2:11" ht="31.5" x14ac:dyDescent="0.2">
      <c r="B4" s="439" t="s">
        <v>144</v>
      </c>
      <c r="C4" s="441" t="s">
        <v>31</v>
      </c>
      <c r="D4" s="39" t="s">
        <v>52</v>
      </c>
      <c r="E4" s="40" t="s">
        <v>145</v>
      </c>
      <c r="F4" s="41">
        <v>0.25</v>
      </c>
      <c r="I4" s="196" t="s">
        <v>53</v>
      </c>
      <c r="J4" s="181">
        <v>0.4</v>
      </c>
      <c r="K4" s="181">
        <v>0.35</v>
      </c>
    </row>
    <row r="5" spans="2:11" ht="47.25" x14ac:dyDescent="0.2">
      <c r="B5" s="440"/>
      <c r="C5" s="442"/>
      <c r="D5" s="42" t="s">
        <v>53</v>
      </c>
      <c r="E5" s="43" t="s">
        <v>146</v>
      </c>
      <c r="F5" s="44">
        <v>0.15</v>
      </c>
      <c r="I5" s="196" t="s">
        <v>54</v>
      </c>
      <c r="J5" s="181">
        <v>0.35</v>
      </c>
      <c r="K5" s="181">
        <v>0.3</v>
      </c>
    </row>
    <row r="6" spans="2:11" ht="47.25" x14ac:dyDescent="0.2">
      <c r="B6" s="440"/>
      <c r="C6" s="442"/>
      <c r="D6" s="42" t="s">
        <v>54</v>
      </c>
      <c r="E6" s="43" t="s">
        <v>147</v>
      </c>
      <c r="F6" s="44">
        <v>0.1</v>
      </c>
    </row>
    <row r="7" spans="2:11" ht="63" x14ac:dyDescent="0.2">
      <c r="B7" s="440"/>
      <c r="C7" s="442" t="s">
        <v>32</v>
      </c>
      <c r="D7" s="42" t="s">
        <v>56</v>
      </c>
      <c r="E7" s="43" t="s">
        <v>148</v>
      </c>
      <c r="F7" s="44">
        <v>0.25</v>
      </c>
      <c r="G7" s="173"/>
    </row>
    <row r="8" spans="2:11" ht="31.5" x14ac:dyDescent="0.2">
      <c r="B8" s="440"/>
      <c r="C8" s="442"/>
      <c r="D8" s="42" t="s">
        <v>57</v>
      </c>
      <c r="E8" s="43" t="s">
        <v>149</v>
      </c>
      <c r="F8" s="44">
        <v>0.2</v>
      </c>
      <c r="G8" s="173"/>
    </row>
    <row r="9" spans="2:11" ht="47.25" x14ac:dyDescent="0.2">
      <c r="B9" s="440" t="s">
        <v>150</v>
      </c>
      <c r="C9" s="442" t="s">
        <v>34</v>
      </c>
      <c r="D9" s="42" t="s">
        <v>59</v>
      </c>
      <c r="E9" s="43" t="s">
        <v>151</v>
      </c>
      <c r="F9" s="45" t="s">
        <v>152</v>
      </c>
    </row>
    <row r="10" spans="2:11" ht="63" x14ac:dyDescent="0.2">
      <c r="B10" s="440"/>
      <c r="C10" s="442"/>
      <c r="D10" s="42" t="s">
        <v>153</v>
      </c>
      <c r="E10" s="43" t="s">
        <v>154</v>
      </c>
      <c r="F10" s="45" t="s">
        <v>152</v>
      </c>
    </row>
    <row r="11" spans="2:11" ht="47.25" x14ac:dyDescent="0.2">
      <c r="B11" s="440"/>
      <c r="C11" s="442" t="s">
        <v>35</v>
      </c>
      <c r="D11" s="42" t="s">
        <v>62</v>
      </c>
      <c r="E11" s="43" t="s">
        <v>155</v>
      </c>
      <c r="F11" s="45" t="s">
        <v>152</v>
      </c>
    </row>
    <row r="12" spans="2:11" ht="47.25" x14ac:dyDescent="0.2">
      <c r="B12" s="440"/>
      <c r="C12" s="442"/>
      <c r="D12" s="42" t="s">
        <v>63</v>
      </c>
      <c r="E12" s="43" t="s">
        <v>156</v>
      </c>
      <c r="F12" s="45" t="s">
        <v>152</v>
      </c>
    </row>
    <row r="13" spans="2:11" ht="31.5" x14ac:dyDescent="0.2">
      <c r="B13" s="440"/>
      <c r="C13" s="442" t="s">
        <v>36</v>
      </c>
      <c r="D13" s="42" t="s">
        <v>65</v>
      </c>
      <c r="E13" s="43" t="s">
        <v>157</v>
      </c>
      <c r="F13" s="45" t="s">
        <v>152</v>
      </c>
    </row>
    <row r="14" spans="2:11" ht="32.25" thickBot="1" x14ac:dyDescent="0.25">
      <c r="B14" s="443"/>
      <c r="C14" s="444"/>
      <c r="D14" s="46" t="s">
        <v>66</v>
      </c>
      <c r="E14" s="47" t="s">
        <v>158</v>
      </c>
      <c r="F14" s="48" t="s">
        <v>152</v>
      </c>
    </row>
    <row r="15" spans="2:11" ht="49.5" customHeight="1" x14ac:dyDescent="0.2">
      <c r="B15" s="433" t="s">
        <v>159</v>
      </c>
      <c r="C15" s="433"/>
      <c r="D15" s="433"/>
      <c r="E15" s="433"/>
      <c r="F15" s="433"/>
    </row>
    <row r="16" spans="2:11" ht="27" customHeight="1" x14ac:dyDescent="0.25">
      <c r="B16" s="49"/>
    </row>
  </sheetData>
  <mergeCells count="10">
    <mergeCell ref="B15:F15"/>
    <mergeCell ref="B1:F1"/>
    <mergeCell ref="B3:D3"/>
    <mergeCell ref="B4:B8"/>
    <mergeCell ref="C4:C6"/>
    <mergeCell ref="C7:C8"/>
    <mergeCell ref="B9:B14"/>
    <mergeCell ref="C9:C10"/>
    <mergeCell ref="C11:C12"/>
    <mergeCell ref="C13:C14"/>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C9F684-DA20-4DFE-B191-12822E1A82AF}">
  <sheetPr>
    <tabColor rgb="FF7030A0"/>
  </sheetPr>
  <dimension ref="B4:AU63"/>
  <sheetViews>
    <sheetView topLeftCell="E2" workbookViewId="0">
      <selection activeCell="AT45" sqref="AT45"/>
    </sheetView>
  </sheetViews>
  <sheetFormatPr baseColWidth="10" defaultRowHeight="15" x14ac:dyDescent="0.25"/>
  <cols>
    <col min="1" max="1" width="3.7109375" style="7" customWidth="1"/>
    <col min="2" max="2" width="6.7109375" style="7" customWidth="1"/>
    <col min="3" max="3" width="0.5703125" style="7" hidden="1" customWidth="1"/>
    <col min="4" max="4" width="11.42578125" style="7" hidden="1" customWidth="1"/>
    <col min="5" max="5" width="9.85546875" style="7" customWidth="1"/>
    <col min="6" max="8" width="11.42578125" style="7" hidden="1" customWidth="1"/>
    <col min="9" max="9" width="8.42578125" style="7" customWidth="1"/>
    <col min="10" max="11" width="11.42578125" style="7"/>
    <col min="12" max="12" width="0.140625" style="7" customWidth="1"/>
    <col min="13" max="13" width="0.28515625" style="7" hidden="1" customWidth="1"/>
    <col min="14" max="15" width="11.42578125" style="7" hidden="1" customWidth="1"/>
    <col min="16" max="16" width="11.42578125" style="7"/>
    <col min="17" max="17" width="10.28515625" style="7" customWidth="1"/>
    <col min="18" max="18" width="11.42578125" style="7" hidden="1" customWidth="1"/>
    <col min="19" max="19" width="0.85546875" style="7" hidden="1" customWidth="1"/>
    <col min="20" max="20" width="11.42578125" style="7" hidden="1" customWidth="1"/>
    <col min="21" max="21" width="0.140625" style="7" hidden="1" customWidth="1"/>
    <col min="22" max="22" width="11.42578125" style="7"/>
    <col min="23" max="23" width="10.140625" style="7" customWidth="1"/>
    <col min="24" max="24" width="3.85546875" style="7" hidden="1" customWidth="1"/>
    <col min="25" max="25" width="4.42578125" style="7" hidden="1" customWidth="1"/>
    <col min="26" max="27" width="11.42578125" style="7" hidden="1" customWidth="1"/>
    <col min="28" max="28" width="11.42578125" style="7"/>
    <col min="29" max="29" width="9.7109375" style="7" customWidth="1"/>
    <col min="30" max="30" width="1.5703125" style="7" hidden="1" customWidth="1"/>
    <col min="31" max="32" width="11.42578125" style="7" hidden="1" customWidth="1"/>
    <col min="33" max="33" width="0.85546875" style="7" hidden="1" customWidth="1"/>
    <col min="34" max="34" width="11.42578125" style="7"/>
    <col min="35" max="35" width="13" style="7" customWidth="1"/>
    <col min="36" max="37" width="1.5703125" style="7" hidden="1" customWidth="1"/>
    <col min="38" max="38" width="1" style="7" customWidth="1"/>
    <col min="39" max="40" width="11.42578125" style="7"/>
    <col min="41" max="41" width="4.5703125" style="7" customWidth="1"/>
    <col min="42" max="42" width="2.42578125" style="7" hidden="1" customWidth="1"/>
    <col min="43" max="45" width="11.42578125" style="7" hidden="1" customWidth="1"/>
    <col min="46" max="46" width="11.42578125" style="7"/>
    <col min="47" max="47" width="15.7109375" style="7" customWidth="1"/>
    <col min="48" max="16384" width="11.42578125" style="7"/>
  </cols>
  <sheetData>
    <row r="4" spans="2:47" x14ac:dyDescent="0.25">
      <c r="B4" s="445" t="s">
        <v>428</v>
      </c>
      <c r="C4" s="445"/>
      <c r="D4" s="445"/>
      <c r="E4" s="445"/>
      <c r="F4" s="445"/>
      <c r="G4" s="445"/>
      <c r="H4" s="445"/>
      <c r="I4" s="445"/>
      <c r="J4" s="446" t="s">
        <v>8</v>
      </c>
      <c r="K4" s="446"/>
      <c r="L4" s="446"/>
      <c r="M4" s="446"/>
      <c r="N4" s="446"/>
      <c r="O4" s="446"/>
      <c r="P4" s="446"/>
      <c r="Q4" s="446"/>
      <c r="R4" s="446"/>
      <c r="S4" s="446"/>
      <c r="T4" s="446"/>
      <c r="U4" s="446"/>
      <c r="V4" s="446"/>
      <c r="W4" s="446"/>
      <c r="X4" s="446"/>
      <c r="Y4" s="446"/>
      <c r="Z4" s="446"/>
      <c r="AA4" s="446"/>
      <c r="AB4" s="446"/>
      <c r="AC4" s="446"/>
      <c r="AD4" s="446"/>
      <c r="AE4" s="446"/>
      <c r="AF4" s="446"/>
      <c r="AG4" s="446"/>
      <c r="AH4" s="446"/>
      <c r="AI4" s="446"/>
      <c r="AJ4" s="446"/>
      <c r="AK4" s="446"/>
      <c r="AL4" s="446"/>
      <c r="AT4" s="447" t="s">
        <v>25</v>
      </c>
      <c r="AU4" s="447"/>
    </row>
    <row r="5" spans="2:47" x14ac:dyDescent="0.25">
      <c r="B5" s="445"/>
      <c r="C5" s="445"/>
      <c r="D5" s="445"/>
      <c r="E5" s="445"/>
      <c r="F5" s="445"/>
      <c r="G5" s="445"/>
      <c r="H5" s="445"/>
      <c r="I5" s="445"/>
      <c r="J5" s="446"/>
      <c r="K5" s="446"/>
      <c r="L5" s="446"/>
      <c r="M5" s="446"/>
      <c r="N5" s="446"/>
      <c r="O5" s="446"/>
      <c r="P5" s="446"/>
      <c r="Q5" s="446"/>
      <c r="R5" s="446"/>
      <c r="S5" s="446"/>
      <c r="T5" s="446"/>
      <c r="U5" s="446"/>
      <c r="V5" s="446"/>
      <c r="W5" s="446"/>
      <c r="X5" s="446"/>
      <c r="Y5" s="446"/>
      <c r="Z5" s="446"/>
      <c r="AA5" s="446"/>
      <c r="AB5" s="446"/>
      <c r="AC5" s="446"/>
      <c r="AD5" s="446"/>
      <c r="AE5" s="446"/>
      <c r="AF5" s="446"/>
      <c r="AG5" s="446"/>
      <c r="AH5" s="446"/>
      <c r="AI5" s="446"/>
      <c r="AJ5" s="446"/>
      <c r="AK5" s="446"/>
      <c r="AL5" s="446"/>
      <c r="AT5" s="447"/>
      <c r="AU5" s="447"/>
    </row>
    <row r="6" spans="2:47" x14ac:dyDescent="0.25">
      <c r="B6" s="445"/>
      <c r="C6" s="445"/>
      <c r="D6" s="445"/>
      <c r="E6" s="445"/>
      <c r="F6" s="445"/>
      <c r="G6" s="445"/>
      <c r="H6" s="445"/>
      <c r="I6" s="445"/>
      <c r="J6" s="446"/>
      <c r="K6" s="446"/>
      <c r="L6" s="446"/>
      <c r="M6" s="446"/>
      <c r="N6" s="446"/>
      <c r="O6" s="446"/>
      <c r="P6" s="446"/>
      <c r="Q6" s="446"/>
      <c r="R6" s="446"/>
      <c r="S6" s="446"/>
      <c r="T6" s="446"/>
      <c r="U6" s="446"/>
      <c r="V6" s="446"/>
      <c r="W6" s="446"/>
      <c r="X6" s="446"/>
      <c r="Y6" s="446"/>
      <c r="Z6" s="446"/>
      <c r="AA6" s="446"/>
      <c r="AB6" s="446"/>
      <c r="AC6" s="446"/>
      <c r="AD6" s="446"/>
      <c r="AE6" s="446"/>
      <c r="AF6" s="446"/>
      <c r="AG6" s="446"/>
      <c r="AH6" s="446"/>
      <c r="AI6" s="446"/>
      <c r="AJ6" s="446"/>
      <c r="AK6" s="446"/>
      <c r="AL6" s="446"/>
      <c r="AT6" s="447"/>
      <c r="AU6" s="447"/>
    </row>
    <row r="7" spans="2:47" ht="15.75" thickBot="1" x14ac:dyDescent="0.3"/>
    <row r="8" spans="2:47" ht="15.75" x14ac:dyDescent="0.25">
      <c r="B8" s="448" t="s">
        <v>109</v>
      </c>
      <c r="C8" s="448"/>
      <c r="D8" s="449"/>
      <c r="E8" s="450" t="s">
        <v>160</v>
      </c>
      <c r="F8" s="451"/>
      <c r="G8" s="451"/>
      <c r="H8" s="451"/>
      <c r="I8" s="452"/>
      <c r="J8" s="50" t="s">
        <v>429</v>
      </c>
      <c r="K8" s="51" t="s">
        <v>429</v>
      </c>
      <c r="L8" s="51" t="s">
        <v>429</v>
      </c>
      <c r="M8" s="51" t="s">
        <v>429</v>
      </c>
      <c r="N8" s="51" t="s">
        <v>429</v>
      </c>
      <c r="O8" s="52" t="s">
        <v>429</v>
      </c>
      <c r="P8" s="50" t="s">
        <v>429</v>
      </c>
      <c r="Q8" s="51" t="s">
        <v>429</v>
      </c>
      <c r="R8" s="51" t="s">
        <v>429</v>
      </c>
      <c r="S8" s="51" t="s">
        <v>429</v>
      </c>
      <c r="T8" s="51" t="s">
        <v>429</v>
      </c>
      <c r="U8" s="52" t="s">
        <v>429</v>
      </c>
      <c r="V8" s="50" t="s">
        <v>429</v>
      </c>
      <c r="W8" s="51" t="s">
        <v>429</v>
      </c>
      <c r="X8" s="51" t="s">
        <v>429</v>
      </c>
      <c r="Y8" s="51" t="s">
        <v>429</v>
      </c>
      <c r="Z8" s="51" t="s">
        <v>429</v>
      </c>
      <c r="AA8" s="52" t="s">
        <v>429</v>
      </c>
      <c r="AB8" s="50" t="s">
        <v>429</v>
      </c>
      <c r="AC8" s="51" t="s">
        <v>429</v>
      </c>
      <c r="AD8" s="51" t="s">
        <v>429</v>
      </c>
      <c r="AE8" s="51" t="s">
        <v>429</v>
      </c>
      <c r="AF8" s="51" t="s">
        <v>429</v>
      </c>
      <c r="AG8" s="52" t="s">
        <v>429</v>
      </c>
      <c r="AH8" s="53" t="s">
        <v>429</v>
      </c>
      <c r="AI8" s="54" t="s">
        <v>429</v>
      </c>
      <c r="AJ8" s="54" t="s">
        <v>429</v>
      </c>
      <c r="AK8" s="54" t="s">
        <v>429</v>
      </c>
      <c r="AL8" s="54" t="s">
        <v>429</v>
      </c>
      <c r="AN8" s="459" t="s">
        <v>161</v>
      </c>
      <c r="AO8" s="460"/>
      <c r="AP8" s="460"/>
      <c r="AQ8" s="460"/>
      <c r="AR8" s="460"/>
      <c r="AS8" s="461"/>
      <c r="AT8" s="468" t="s">
        <v>430</v>
      </c>
      <c r="AU8" s="468"/>
    </row>
    <row r="9" spans="2:47" ht="15.75" x14ac:dyDescent="0.25">
      <c r="B9" s="448"/>
      <c r="C9" s="448"/>
      <c r="D9" s="449"/>
      <c r="E9" s="453"/>
      <c r="F9" s="454"/>
      <c r="G9" s="454"/>
      <c r="H9" s="454"/>
      <c r="I9" s="455"/>
      <c r="J9" s="55" t="s">
        <v>429</v>
      </c>
      <c r="K9" s="56" t="s">
        <v>429</v>
      </c>
      <c r="L9" s="56" t="s">
        <v>429</v>
      </c>
      <c r="M9" s="56" t="s">
        <v>429</v>
      </c>
      <c r="N9" s="56" t="s">
        <v>429</v>
      </c>
      <c r="O9" s="57" t="s">
        <v>429</v>
      </c>
      <c r="P9" s="55" t="s">
        <v>429</v>
      </c>
      <c r="Q9" s="56" t="s">
        <v>429</v>
      </c>
      <c r="R9" s="56" t="s">
        <v>429</v>
      </c>
      <c r="S9" s="56" t="s">
        <v>429</v>
      </c>
      <c r="T9" s="56" t="s">
        <v>429</v>
      </c>
      <c r="U9" s="57" t="s">
        <v>429</v>
      </c>
      <c r="V9" s="55" t="s">
        <v>429</v>
      </c>
      <c r="W9" s="56" t="s">
        <v>429</v>
      </c>
      <c r="X9" s="56" t="s">
        <v>429</v>
      </c>
      <c r="Y9" s="56" t="s">
        <v>429</v>
      </c>
      <c r="Z9" s="56" t="s">
        <v>429</v>
      </c>
      <c r="AA9" s="57" t="s">
        <v>429</v>
      </c>
      <c r="AB9" s="55" t="s">
        <v>429</v>
      </c>
      <c r="AC9" s="56" t="s">
        <v>429</v>
      </c>
      <c r="AD9" s="56" t="s">
        <v>429</v>
      </c>
      <c r="AE9" s="56" t="s">
        <v>429</v>
      </c>
      <c r="AF9" s="56" t="s">
        <v>429</v>
      </c>
      <c r="AG9" s="57" t="s">
        <v>429</v>
      </c>
      <c r="AH9" s="58" t="s">
        <v>429</v>
      </c>
      <c r="AI9" s="59" t="s">
        <v>429</v>
      </c>
      <c r="AJ9" s="59" t="s">
        <v>429</v>
      </c>
      <c r="AK9" s="59" t="s">
        <v>429</v>
      </c>
      <c r="AL9" s="59" t="s">
        <v>429</v>
      </c>
      <c r="AN9" s="462"/>
      <c r="AO9" s="463"/>
      <c r="AP9" s="463"/>
      <c r="AQ9" s="463"/>
      <c r="AR9" s="463"/>
      <c r="AS9" s="464"/>
      <c r="AT9" s="468"/>
      <c r="AU9" s="468"/>
    </row>
    <row r="10" spans="2:47" ht="15.75" x14ac:dyDescent="0.25">
      <c r="B10" s="448"/>
      <c r="C10" s="448"/>
      <c r="D10" s="449"/>
      <c r="E10" s="453"/>
      <c r="F10" s="454"/>
      <c r="G10" s="454"/>
      <c r="H10" s="454"/>
      <c r="I10" s="455"/>
      <c r="J10" s="55" t="s">
        <v>429</v>
      </c>
      <c r="K10" s="56" t="s">
        <v>429</v>
      </c>
      <c r="L10" s="56" t="s">
        <v>429</v>
      </c>
      <c r="M10" s="56" t="s">
        <v>429</v>
      </c>
      <c r="N10" s="56" t="s">
        <v>429</v>
      </c>
      <c r="O10" s="57" t="s">
        <v>429</v>
      </c>
      <c r="P10" s="55" t="s">
        <v>429</v>
      </c>
      <c r="Q10" s="56" t="s">
        <v>429</v>
      </c>
      <c r="R10" s="56" t="s">
        <v>429</v>
      </c>
      <c r="S10" s="56" t="s">
        <v>429</v>
      </c>
      <c r="T10" s="56" t="s">
        <v>429</v>
      </c>
      <c r="U10" s="57" t="s">
        <v>429</v>
      </c>
      <c r="V10" s="55" t="s">
        <v>429</v>
      </c>
      <c r="W10" s="56" t="s">
        <v>429</v>
      </c>
      <c r="X10" s="56" t="s">
        <v>429</v>
      </c>
      <c r="Y10" s="56" t="s">
        <v>429</v>
      </c>
      <c r="Z10" s="56" t="s">
        <v>429</v>
      </c>
      <c r="AA10" s="57" t="s">
        <v>429</v>
      </c>
      <c r="AB10" s="55" t="s">
        <v>429</v>
      </c>
      <c r="AC10" s="56" t="s">
        <v>429</v>
      </c>
      <c r="AD10" s="56" t="s">
        <v>429</v>
      </c>
      <c r="AE10" s="56" t="s">
        <v>429</v>
      </c>
      <c r="AF10" s="56" t="s">
        <v>429</v>
      </c>
      <c r="AG10" s="57" t="s">
        <v>429</v>
      </c>
      <c r="AH10" s="58" t="s">
        <v>429</v>
      </c>
      <c r="AI10" s="59" t="s">
        <v>429</v>
      </c>
      <c r="AJ10" s="59" t="s">
        <v>429</v>
      </c>
      <c r="AK10" s="59" t="s">
        <v>429</v>
      </c>
      <c r="AL10" s="59" t="s">
        <v>429</v>
      </c>
      <c r="AN10" s="462"/>
      <c r="AO10" s="463"/>
      <c r="AP10" s="463"/>
      <c r="AQ10" s="463"/>
      <c r="AR10" s="463"/>
      <c r="AS10" s="464"/>
      <c r="AT10" s="468"/>
      <c r="AU10" s="468"/>
    </row>
    <row r="11" spans="2:47" ht="15.75" x14ac:dyDescent="0.25">
      <c r="B11" s="448"/>
      <c r="C11" s="448"/>
      <c r="D11" s="449"/>
      <c r="E11" s="453"/>
      <c r="F11" s="454"/>
      <c r="G11" s="454"/>
      <c r="H11" s="454"/>
      <c r="I11" s="455"/>
      <c r="J11" s="55" t="s">
        <v>429</v>
      </c>
      <c r="K11" s="56" t="s">
        <v>429</v>
      </c>
      <c r="L11" s="56" t="s">
        <v>429</v>
      </c>
      <c r="M11" s="56" t="s">
        <v>429</v>
      </c>
      <c r="N11" s="56" t="s">
        <v>429</v>
      </c>
      <c r="O11" s="57" t="s">
        <v>429</v>
      </c>
      <c r="P11" s="55" t="s">
        <v>429</v>
      </c>
      <c r="Q11" s="56" t="s">
        <v>429</v>
      </c>
      <c r="R11" s="56" t="s">
        <v>429</v>
      </c>
      <c r="S11" s="56" t="s">
        <v>429</v>
      </c>
      <c r="T11" s="56" t="s">
        <v>429</v>
      </c>
      <c r="U11" s="57" t="s">
        <v>429</v>
      </c>
      <c r="V11" s="55" t="s">
        <v>429</v>
      </c>
      <c r="W11" s="56" t="s">
        <v>429</v>
      </c>
      <c r="X11" s="56" t="s">
        <v>429</v>
      </c>
      <c r="Y11" s="56" t="s">
        <v>429</v>
      </c>
      <c r="Z11" s="56" t="s">
        <v>429</v>
      </c>
      <c r="AA11" s="57" t="s">
        <v>429</v>
      </c>
      <c r="AB11" s="55" t="s">
        <v>429</v>
      </c>
      <c r="AC11" s="56" t="s">
        <v>429</v>
      </c>
      <c r="AD11" s="56" t="s">
        <v>429</v>
      </c>
      <c r="AE11" s="56" t="s">
        <v>429</v>
      </c>
      <c r="AF11" s="56" t="s">
        <v>429</v>
      </c>
      <c r="AG11" s="57" t="s">
        <v>429</v>
      </c>
      <c r="AH11" s="58" t="s">
        <v>429</v>
      </c>
      <c r="AI11" s="59" t="s">
        <v>429</v>
      </c>
      <c r="AJ11" s="59" t="s">
        <v>429</v>
      </c>
      <c r="AK11" s="59" t="s">
        <v>429</v>
      </c>
      <c r="AL11" s="59" t="s">
        <v>429</v>
      </c>
      <c r="AN11" s="462"/>
      <c r="AO11" s="463"/>
      <c r="AP11" s="463"/>
      <c r="AQ11" s="463"/>
      <c r="AR11" s="463"/>
      <c r="AS11" s="464"/>
      <c r="AT11" s="468"/>
      <c r="AU11" s="468"/>
    </row>
    <row r="12" spans="2:47" ht="15.75" x14ac:dyDescent="0.25">
      <c r="B12" s="448"/>
      <c r="C12" s="448"/>
      <c r="D12" s="449"/>
      <c r="E12" s="453"/>
      <c r="F12" s="454"/>
      <c r="G12" s="454"/>
      <c r="H12" s="454"/>
      <c r="I12" s="455"/>
      <c r="J12" s="55" t="s">
        <v>429</v>
      </c>
      <c r="K12" s="56" t="s">
        <v>429</v>
      </c>
      <c r="L12" s="56" t="s">
        <v>429</v>
      </c>
      <c r="M12" s="56" t="s">
        <v>429</v>
      </c>
      <c r="N12" s="56" t="s">
        <v>429</v>
      </c>
      <c r="O12" s="57" t="s">
        <v>429</v>
      </c>
      <c r="P12" s="55" t="s">
        <v>429</v>
      </c>
      <c r="Q12" s="56" t="s">
        <v>429</v>
      </c>
      <c r="R12" s="56" t="s">
        <v>429</v>
      </c>
      <c r="S12" s="56" t="s">
        <v>429</v>
      </c>
      <c r="T12" s="56" t="s">
        <v>429</v>
      </c>
      <c r="U12" s="57" t="s">
        <v>429</v>
      </c>
      <c r="V12" s="55" t="s">
        <v>429</v>
      </c>
      <c r="W12" s="56" t="s">
        <v>429</v>
      </c>
      <c r="X12" s="56" t="s">
        <v>429</v>
      </c>
      <c r="Y12" s="56" t="s">
        <v>429</v>
      </c>
      <c r="Z12" s="56" t="s">
        <v>429</v>
      </c>
      <c r="AA12" s="57" t="s">
        <v>429</v>
      </c>
      <c r="AB12" s="55" t="s">
        <v>429</v>
      </c>
      <c r="AC12" s="56" t="s">
        <v>429</v>
      </c>
      <c r="AD12" s="56" t="s">
        <v>429</v>
      </c>
      <c r="AE12" s="56" t="s">
        <v>429</v>
      </c>
      <c r="AF12" s="56" t="s">
        <v>429</v>
      </c>
      <c r="AG12" s="57" t="s">
        <v>429</v>
      </c>
      <c r="AH12" s="58" t="s">
        <v>429</v>
      </c>
      <c r="AI12" s="59" t="s">
        <v>429</v>
      </c>
      <c r="AJ12" s="59" t="s">
        <v>429</v>
      </c>
      <c r="AK12" s="59" t="s">
        <v>429</v>
      </c>
      <c r="AL12" s="59" t="s">
        <v>429</v>
      </c>
      <c r="AN12" s="462"/>
      <c r="AO12" s="463"/>
      <c r="AP12" s="463"/>
      <c r="AQ12" s="463"/>
      <c r="AR12" s="463"/>
      <c r="AS12" s="464"/>
      <c r="AT12" s="468"/>
      <c r="AU12" s="468"/>
    </row>
    <row r="13" spans="2:47" ht="15.75" x14ac:dyDescent="0.25">
      <c r="B13" s="448"/>
      <c r="C13" s="448"/>
      <c r="D13" s="449"/>
      <c r="E13" s="453"/>
      <c r="F13" s="454"/>
      <c r="G13" s="454"/>
      <c r="H13" s="454"/>
      <c r="I13" s="455"/>
      <c r="J13" s="55" t="s">
        <v>429</v>
      </c>
      <c r="K13" s="56" t="s">
        <v>429</v>
      </c>
      <c r="L13" s="56" t="s">
        <v>429</v>
      </c>
      <c r="M13" s="56" t="s">
        <v>429</v>
      </c>
      <c r="N13" s="56" t="s">
        <v>429</v>
      </c>
      <c r="O13" s="57" t="s">
        <v>429</v>
      </c>
      <c r="P13" s="55" t="s">
        <v>429</v>
      </c>
      <c r="Q13" s="56" t="s">
        <v>429</v>
      </c>
      <c r="R13" s="56" t="s">
        <v>429</v>
      </c>
      <c r="S13" s="56" t="s">
        <v>429</v>
      </c>
      <c r="T13" s="56" t="s">
        <v>429</v>
      </c>
      <c r="U13" s="57" t="s">
        <v>429</v>
      </c>
      <c r="V13" s="55" t="s">
        <v>429</v>
      </c>
      <c r="W13" s="56" t="s">
        <v>429</v>
      </c>
      <c r="X13" s="56" t="s">
        <v>429</v>
      </c>
      <c r="Y13" s="56" t="s">
        <v>429</v>
      </c>
      <c r="Z13" s="56" t="s">
        <v>429</v>
      </c>
      <c r="AA13" s="57" t="s">
        <v>429</v>
      </c>
      <c r="AB13" s="55" t="s">
        <v>429</v>
      </c>
      <c r="AC13" s="56" t="s">
        <v>429</v>
      </c>
      <c r="AD13" s="56" t="s">
        <v>429</v>
      </c>
      <c r="AE13" s="56" t="s">
        <v>429</v>
      </c>
      <c r="AF13" s="56" t="s">
        <v>429</v>
      </c>
      <c r="AG13" s="57" t="s">
        <v>429</v>
      </c>
      <c r="AH13" s="58" t="s">
        <v>429</v>
      </c>
      <c r="AI13" s="59" t="s">
        <v>429</v>
      </c>
      <c r="AJ13" s="59" t="s">
        <v>429</v>
      </c>
      <c r="AK13" s="59" t="s">
        <v>429</v>
      </c>
      <c r="AL13" s="59" t="s">
        <v>429</v>
      </c>
      <c r="AN13" s="462"/>
      <c r="AO13" s="463"/>
      <c r="AP13" s="463"/>
      <c r="AQ13" s="463"/>
      <c r="AR13" s="463"/>
      <c r="AS13" s="464"/>
      <c r="AT13" s="468"/>
      <c r="AU13" s="468"/>
    </row>
    <row r="14" spans="2:47" ht="5.25" customHeight="1" thickBot="1" x14ac:dyDescent="0.3">
      <c r="B14" s="448"/>
      <c r="C14" s="448"/>
      <c r="D14" s="449"/>
      <c r="E14" s="453"/>
      <c r="F14" s="454"/>
      <c r="G14" s="454"/>
      <c r="H14" s="454"/>
      <c r="I14" s="455"/>
      <c r="J14" s="55" t="s">
        <v>429</v>
      </c>
      <c r="K14" s="56" t="s">
        <v>429</v>
      </c>
      <c r="L14" s="56" t="s">
        <v>429</v>
      </c>
      <c r="M14" s="56" t="s">
        <v>429</v>
      </c>
      <c r="N14" s="56" t="s">
        <v>429</v>
      </c>
      <c r="O14" s="57" t="s">
        <v>429</v>
      </c>
      <c r="P14" s="55" t="s">
        <v>429</v>
      </c>
      <c r="Q14" s="56" t="s">
        <v>429</v>
      </c>
      <c r="R14" s="56" t="s">
        <v>429</v>
      </c>
      <c r="S14" s="56" t="s">
        <v>429</v>
      </c>
      <c r="T14" s="56" t="s">
        <v>429</v>
      </c>
      <c r="U14" s="57" t="s">
        <v>429</v>
      </c>
      <c r="V14" s="55" t="s">
        <v>429</v>
      </c>
      <c r="W14" s="56" t="s">
        <v>429</v>
      </c>
      <c r="X14" s="56" t="s">
        <v>429</v>
      </c>
      <c r="Y14" s="56" t="s">
        <v>429</v>
      </c>
      <c r="Z14" s="56" t="s">
        <v>429</v>
      </c>
      <c r="AA14" s="57" t="s">
        <v>429</v>
      </c>
      <c r="AB14" s="55" t="s">
        <v>429</v>
      </c>
      <c r="AC14" s="56" t="s">
        <v>429</v>
      </c>
      <c r="AD14" s="56" t="s">
        <v>429</v>
      </c>
      <c r="AE14" s="56" t="s">
        <v>429</v>
      </c>
      <c r="AF14" s="56" t="s">
        <v>429</v>
      </c>
      <c r="AG14" s="57" t="s">
        <v>429</v>
      </c>
      <c r="AH14" s="58" t="s">
        <v>429</v>
      </c>
      <c r="AI14" s="59" t="s">
        <v>429</v>
      </c>
      <c r="AJ14" s="59" t="s">
        <v>429</v>
      </c>
      <c r="AK14" s="59" t="s">
        <v>429</v>
      </c>
      <c r="AL14" s="59" t="s">
        <v>429</v>
      </c>
      <c r="AN14" s="462"/>
      <c r="AO14" s="463"/>
      <c r="AP14" s="463"/>
      <c r="AQ14" s="463"/>
      <c r="AR14" s="463"/>
      <c r="AS14" s="464"/>
      <c r="AT14" s="468"/>
      <c r="AU14" s="468"/>
    </row>
    <row r="15" spans="2:47" ht="16.5" hidden="1" thickBot="1" x14ac:dyDescent="0.3">
      <c r="B15" s="448"/>
      <c r="C15" s="448"/>
      <c r="D15" s="449"/>
      <c r="E15" s="453"/>
      <c r="F15" s="454"/>
      <c r="G15" s="454"/>
      <c r="H15" s="454"/>
      <c r="I15" s="455"/>
      <c r="J15" s="55" t="s">
        <v>429</v>
      </c>
      <c r="K15" s="56" t="s">
        <v>429</v>
      </c>
      <c r="L15" s="56" t="s">
        <v>429</v>
      </c>
      <c r="M15" s="56" t="s">
        <v>429</v>
      </c>
      <c r="N15" s="56" t="s">
        <v>429</v>
      </c>
      <c r="O15" s="57" t="s">
        <v>429</v>
      </c>
      <c r="P15" s="55" t="s">
        <v>429</v>
      </c>
      <c r="Q15" s="56" t="s">
        <v>429</v>
      </c>
      <c r="R15" s="56" t="s">
        <v>429</v>
      </c>
      <c r="S15" s="56" t="s">
        <v>429</v>
      </c>
      <c r="T15" s="56" t="s">
        <v>429</v>
      </c>
      <c r="U15" s="57" t="s">
        <v>429</v>
      </c>
      <c r="V15" s="55" t="s">
        <v>429</v>
      </c>
      <c r="W15" s="56" t="s">
        <v>429</v>
      </c>
      <c r="X15" s="56" t="s">
        <v>429</v>
      </c>
      <c r="Y15" s="56" t="s">
        <v>429</v>
      </c>
      <c r="Z15" s="56" t="s">
        <v>429</v>
      </c>
      <c r="AA15" s="57" t="s">
        <v>429</v>
      </c>
      <c r="AB15" s="55" t="s">
        <v>429</v>
      </c>
      <c r="AC15" s="56" t="s">
        <v>429</v>
      </c>
      <c r="AD15" s="56" t="s">
        <v>429</v>
      </c>
      <c r="AE15" s="56" t="s">
        <v>429</v>
      </c>
      <c r="AF15" s="56" t="s">
        <v>429</v>
      </c>
      <c r="AG15" s="57" t="s">
        <v>429</v>
      </c>
      <c r="AH15" s="58" t="s">
        <v>429</v>
      </c>
      <c r="AI15" s="59" t="s">
        <v>429</v>
      </c>
      <c r="AJ15" s="59" t="s">
        <v>429</v>
      </c>
      <c r="AK15" s="59" t="s">
        <v>429</v>
      </c>
      <c r="AL15" s="59" t="s">
        <v>429</v>
      </c>
      <c r="AN15" s="462"/>
      <c r="AO15" s="463"/>
      <c r="AP15" s="463"/>
      <c r="AQ15" s="463"/>
      <c r="AR15" s="463"/>
      <c r="AS15" s="464"/>
      <c r="AT15" s="36"/>
      <c r="AU15" s="36"/>
    </row>
    <row r="16" spans="2:47" ht="16.5" hidden="1" thickBot="1" x14ac:dyDescent="0.3">
      <c r="B16" s="448"/>
      <c r="C16" s="448"/>
      <c r="D16" s="449"/>
      <c r="E16" s="453"/>
      <c r="F16" s="454"/>
      <c r="G16" s="454"/>
      <c r="H16" s="454"/>
      <c r="I16" s="455"/>
      <c r="J16" s="55" t="s">
        <v>429</v>
      </c>
      <c r="K16" s="56" t="s">
        <v>429</v>
      </c>
      <c r="L16" s="56" t="s">
        <v>429</v>
      </c>
      <c r="M16" s="56" t="s">
        <v>429</v>
      </c>
      <c r="N16" s="56" t="s">
        <v>429</v>
      </c>
      <c r="O16" s="57" t="s">
        <v>429</v>
      </c>
      <c r="P16" s="55" t="s">
        <v>429</v>
      </c>
      <c r="Q16" s="56" t="s">
        <v>429</v>
      </c>
      <c r="R16" s="56" t="s">
        <v>429</v>
      </c>
      <c r="S16" s="56" t="s">
        <v>429</v>
      </c>
      <c r="T16" s="56" t="s">
        <v>429</v>
      </c>
      <c r="U16" s="57" t="s">
        <v>429</v>
      </c>
      <c r="V16" s="55" t="s">
        <v>429</v>
      </c>
      <c r="W16" s="56" t="s">
        <v>429</v>
      </c>
      <c r="X16" s="56" t="s">
        <v>429</v>
      </c>
      <c r="Y16" s="56" t="s">
        <v>429</v>
      </c>
      <c r="Z16" s="56" t="s">
        <v>429</v>
      </c>
      <c r="AA16" s="57" t="s">
        <v>429</v>
      </c>
      <c r="AB16" s="55" t="s">
        <v>429</v>
      </c>
      <c r="AC16" s="56" t="s">
        <v>429</v>
      </c>
      <c r="AD16" s="56" t="s">
        <v>429</v>
      </c>
      <c r="AE16" s="56" t="s">
        <v>429</v>
      </c>
      <c r="AF16" s="56" t="s">
        <v>429</v>
      </c>
      <c r="AG16" s="57" t="s">
        <v>429</v>
      </c>
      <c r="AH16" s="58" t="s">
        <v>429</v>
      </c>
      <c r="AI16" s="59" t="s">
        <v>429</v>
      </c>
      <c r="AJ16" s="59" t="s">
        <v>429</v>
      </c>
      <c r="AK16" s="59" t="s">
        <v>429</v>
      </c>
      <c r="AL16" s="59" t="s">
        <v>429</v>
      </c>
      <c r="AN16" s="462"/>
      <c r="AO16" s="463"/>
      <c r="AP16" s="463"/>
      <c r="AQ16" s="463"/>
      <c r="AR16" s="463"/>
      <c r="AS16" s="464"/>
      <c r="AT16" s="36"/>
      <c r="AU16" s="36"/>
    </row>
    <row r="17" spans="2:47" ht="16.5" hidden="1" thickBot="1" x14ac:dyDescent="0.3">
      <c r="B17" s="448"/>
      <c r="C17" s="448"/>
      <c r="D17" s="449"/>
      <c r="E17" s="456"/>
      <c r="F17" s="457"/>
      <c r="G17" s="457"/>
      <c r="H17" s="457"/>
      <c r="I17" s="458"/>
      <c r="J17" s="60" t="s">
        <v>429</v>
      </c>
      <c r="K17" s="61" t="s">
        <v>429</v>
      </c>
      <c r="L17" s="61" t="s">
        <v>429</v>
      </c>
      <c r="M17" s="61" t="s">
        <v>429</v>
      </c>
      <c r="N17" s="61" t="s">
        <v>429</v>
      </c>
      <c r="O17" s="62" t="s">
        <v>429</v>
      </c>
      <c r="P17" s="55" t="s">
        <v>429</v>
      </c>
      <c r="Q17" s="56" t="s">
        <v>429</v>
      </c>
      <c r="R17" s="56" t="s">
        <v>429</v>
      </c>
      <c r="S17" s="56" t="s">
        <v>429</v>
      </c>
      <c r="T17" s="56" t="s">
        <v>429</v>
      </c>
      <c r="U17" s="57" t="s">
        <v>429</v>
      </c>
      <c r="V17" s="60" t="s">
        <v>429</v>
      </c>
      <c r="W17" s="61" t="s">
        <v>429</v>
      </c>
      <c r="X17" s="61" t="s">
        <v>429</v>
      </c>
      <c r="Y17" s="61" t="s">
        <v>429</v>
      </c>
      <c r="Z17" s="61" t="s">
        <v>429</v>
      </c>
      <c r="AA17" s="62" t="s">
        <v>429</v>
      </c>
      <c r="AB17" s="55" t="s">
        <v>429</v>
      </c>
      <c r="AC17" s="56" t="s">
        <v>429</v>
      </c>
      <c r="AD17" s="56" t="s">
        <v>429</v>
      </c>
      <c r="AE17" s="56" t="s">
        <v>429</v>
      </c>
      <c r="AF17" s="56" t="s">
        <v>429</v>
      </c>
      <c r="AG17" s="57" t="s">
        <v>429</v>
      </c>
      <c r="AH17" s="63" t="s">
        <v>429</v>
      </c>
      <c r="AI17" s="64" t="s">
        <v>429</v>
      </c>
      <c r="AJ17" s="64" t="s">
        <v>429</v>
      </c>
      <c r="AK17" s="64" t="s">
        <v>429</v>
      </c>
      <c r="AL17" s="64" t="s">
        <v>429</v>
      </c>
      <c r="AN17" s="465"/>
      <c r="AO17" s="466"/>
      <c r="AP17" s="466"/>
      <c r="AQ17" s="466"/>
      <c r="AR17" s="466"/>
      <c r="AS17" s="467"/>
      <c r="AT17" s="36"/>
      <c r="AU17" s="36"/>
    </row>
    <row r="18" spans="2:47" ht="15.75" customHeight="1" x14ac:dyDescent="0.25">
      <c r="B18" s="448"/>
      <c r="C18" s="448"/>
      <c r="D18" s="449"/>
      <c r="E18" s="450" t="s">
        <v>162</v>
      </c>
      <c r="F18" s="451"/>
      <c r="G18" s="451"/>
      <c r="H18" s="451"/>
      <c r="I18" s="451"/>
      <c r="J18" s="242" t="s">
        <v>429</v>
      </c>
      <c r="K18" s="243" t="s">
        <v>429</v>
      </c>
      <c r="L18" s="243" t="s">
        <v>429</v>
      </c>
      <c r="M18" s="243" t="s">
        <v>429</v>
      </c>
      <c r="N18" s="243" t="s">
        <v>429</v>
      </c>
      <c r="O18" s="244" t="s">
        <v>429</v>
      </c>
      <c r="P18" s="242" t="s">
        <v>429</v>
      </c>
      <c r="Q18" s="243" t="s">
        <v>429</v>
      </c>
      <c r="R18" s="65" t="s">
        <v>429</v>
      </c>
      <c r="S18" s="65" t="s">
        <v>429</v>
      </c>
      <c r="T18" s="65" t="s">
        <v>429</v>
      </c>
      <c r="U18" s="66" t="s">
        <v>429</v>
      </c>
      <c r="V18" s="50" t="s">
        <v>429</v>
      </c>
      <c r="W18" s="51" t="s">
        <v>429</v>
      </c>
      <c r="X18" s="51" t="s">
        <v>429</v>
      </c>
      <c r="Y18" s="51" t="s">
        <v>429</v>
      </c>
      <c r="Z18" s="51" t="s">
        <v>429</v>
      </c>
      <c r="AA18" s="52" t="s">
        <v>429</v>
      </c>
      <c r="AB18" s="50" t="s">
        <v>429</v>
      </c>
      <c r="AC18" s="51" t="s">
        <v>429</v>
      </c>
      <c r="AD18" s="51" t="s">
        <v>429</v>
      </c>
      <c r="AE18" s="51" t="s">
        <v>429</v>
      </c>
      <c r="AF18" s="51" t="s">
        <v>429</v>
      </c>
      <c r="AG18" s="52" t="s">
        <v>429</v>
      </c>
      <c r="AH18" s="53" t="s">
        <v>429</v>
      </c>
      <c r="AI18" s="54" t="s">
        <v>429</v>
      </c>
      <c r="AJ18" s="54" t="s">
        <v>429</v>
      </c>
      <c r="AK18" s="54" t="s">
        <v>429</v>
      </c>
      <c r="AL18" s="54" t="s">
        <v>429</v>
      </c>
      <c r="AN18" s="470" t="s">
        <v>163</v>
      </c>
      <c r="AO18" s="471"/>
      <c r="AP18" s="471"/>
      <c r="AQ18" s="471"/>
      <c r="AR18" s="471"/>
      <c r="AS18" s="471"/>
      <c r="AT18" s="476" t="s">
        <v>431</v>
      </c>
      <c r="AU18" s="477"/>
    </row>
    <row r="19" spans="2:47" ht="15.75" customHeight="1" x14ac:dyDescent="0.25">
      <c r="B19" s="448"/>
      <c r="C19" s="448"/>
      <c r="D19" s="449"/>
      <c r="E19" s="469"/>
      <c r="F19" s="454"/>
      <c r="G19" s="454"/>
      <c r="H19" s="454"/>
      <c r="I19" s="454"/>
      <c r="J19" s="245" t="s">
        <v>429</v>
      </c>
      <c r="K19" s="246" t="s">
        <v>429</v>
      </c>
      <c r="L19" s="246" t="s">
        <v>429</v>
      </c>
      <c r="M19" s="246" t="s">
        <v>429</v>
      </c>
      <c r="N19" s="246" t="s">
        <v>429</v>
      </c>
      <c r="O19" s="247" t="s">
        <v>429</v>
      </c>
      <c r="P19" s="245" t="s">
        <v>429</v>
      </c>
      <c r="Q19" s="246" t="s">
        <v>429</v>
      </c>
      <c r="R19" s="68" t="s">
        <v>429</v>
      </c>
      <c r="S19" s="68" t="s">
        <v>429</v>
      </c>
      <c r="T19" s="68" t="s">
        <v>429</v>
      </c>
      <c r="U19" s="69" t="s">
        <v>429</v>
      </c>
      <c r="V19" s="55" t="s">
        <v>429</v>
      </c>
      <c r="W19" s="56" t="s">
        <v>429</v>
      </c>
      <c r="X19" s="56" t="s">
        <v>429</v>
      </c>
      <c r="Y19" s="56" t="s">
        <v>429</v>
      </c>
      <c r="Z19" s="56" t="s">
        <v>429</v>
      </c>
      <c r="AA19" s="57" t="s">
        <v>429</v>
      </c>
      <c r="AB19" s="55" t="s">
        <v>429</v>
      </c>
      <c r="AC19" s="56" t="s">
        <v>429</v>
      </c>
      <c r="AD19" s="56" t="s">
        <v>429</v>
      </c>
      <c r="AE19" s="56" t="s">
        <v>429</v>
      </c>
      <c r="AF19" s="56" t="s">
        <v>429</v>
      </c>
      <c r="AG19" s="57" t="s">
        <v>429</v>
      </c>
      <c r="AH19" s="58" t="s">
        <v>429</v>
      </c>
      <c r="AI19" s="59" t="s">
        <v>429</v>
      </c>
      <c r="AJ19" s="59" t="s">
        <v>429</v>
      </c>
      <c r="AK19" s="59" t="s">
        <v>429</v>
      </c>
      <c r="AL19" s="59" t="s">
        <v>429</v>
      </c>
      <c r="AN19" s="472"/>
      <c r="AO19" s="473"/>
      <c r="AP19" s="473"/>
      <c r="AQ19" s="473"/>
      <c r="AR19" s="473"/>
      <c r="AS19" s="473"/>
      <c r="AT19" s="478"/>
      <c r="AU19" s="479"/>
    </row>
    <row r="20" spans="2:47" ht="15.75" customHeight="1" x14ac:dyDescent="0.25">
      <c r="B20" s="448"/>
      <c r="C20" s="448"/>
      <c r="D20" s="449"/>
      <c r="E20" s="453"/>
      <c r="F20" s="454"/>
      <c r="G20" s="454"/>
      <c r="H20" s="454"/>
      <c r="I20" s="454"/>
      <c r="J20" s="245" t="s">
        <v>429</v>
      </c>
      <c r="K20" s="246" t="s">
        <v>429</v>
      </c>
      <c r="L20" s="246" t="s">
        <v>429</v>
      </c>
      <c r="M20" s="246" t="s">
        <v>429</v>
      </c>
      <c r="N20" s="246" t="s">
        <v>429</v>
      </c>
      <c r="O20" s="247" t="s">
        <v>429</v>
      </c>
      <c r="P20" s="245" t="s">
        <v>429</v>
      </c>
      <c r="Q20" s="246" t="s">
        <v>429</v>
      </c>
      <c r="R20" s="68" t="s">
        <v>429</v>
      </c>
      <c r="S20" s="68" t="s">
        <v>429</v>
      </c>
      <c r="T20" s="68" t="s">
        <v>429</v>
      </c>
      <c r="U20" s="69" t="s">
        <v>429</v>
      </c>
      <c r="V20" s="55" t="s">
        <v>429</v>
      </c>
      <c r="W20" s="56" t="s">
        <v>429</v>
      </c>
      <c r="X20" s="56" t="s">
        <v>429</v>
      </c>
      <c r="Y20" s="56" t="s">
        <v>429</v>
      </c>
      <c r="Z20" s="56" t="s">
        <v>429</v>
      </c>
      <c r="AA20" s="57" t="s">
        <v>429</v>
      </c>
      <c r="AB20" s="55" t="s">
        <v>429</v>
      </c>
      <c r="AC20" s="56" t="s">
        <v>429</v>
      </c>
      <c r="AD20" s="56" t="s">
        <v>429</v>
      </c>
      <c r="AE20" s="56" t="s">
        <v>429</v>
      </c>
      <c r="AF20" s="56" t="s">
        <v>429</v>
      </c>
      <c r="AG20" s="57" t="s">
        <v>429</v>
      </c>
      <c r="AH20" s="58" t="s">
        <v>429</v>
      </c>
      <c r="AI20" s="59" t="s">
        <v>429</v>
      </c>
      <c r="AJ20" s="59" t="s">
        <v>429</v>
      </c>
      <c r="AK20" s="59" t="s">
        <v>429</v>
      </c>
      <c r="AL20" s="59" t="s">
        <v>429</v>
      </c>
      <c r="AN20" s="472"/>
      <c r="AO20" s="473"/>
      <c r="AP20" s="473"/>
      <c r="AQ20" s="473"/>
      <c r="AR20" s="473"/>
      <c r="AS20" s="473"/>
      <c r="AT20" s="478"/>
      <c r="AU20" s="479"/>
    </row>
    <row r="21" spans="2:47" ht="15.75" customHeight="1" x14ac:dyDescent="0.25">
      <c r="B21" s="448"/>
      <c r="C21" s="448"/>
      <c r="D21" s="449"/>
      <c r="E21" s="453"/>
      <c r="F21" s="454"/>
      <c r="G21" s="454"/>
      <c r="H21" s="454"/>
      <c r="I21" s="454"/>
      <c r="J21" s="245" t="s">
        <v>429</v>
      </c>
      <c r="K21" s="246" t="s">
        <v>429</v>
      </c>
      <c r="L21" s="246" t="s">
        <v>429</v>
      </c>
      <c r="M21" s="246" t="s">
        <v>429</v>
      </c>
      <c r="N21" s="246" t="s">
        <v>429</v>
      </c>
      <c r="O21" s="247" t="s">
        <v>429</v>
      </c>
      <c r="P21" s="245" t="s">
        <v>429</v>
      </c>
      <c r="Q21" s="246" t="s">
        <v>429</v>
      </c>
      <c r="R21" s="68" t="s">
        <v>429</v>
      </c>
      <c r="S21" s="68" t="s">
        <v>429</v>
      </c>
      <c r="T21" s="68" t="s">
        <v>429</v>
      </c>
      <c r="U21" s="69" t="s">
        <v>429</v>
      </c>
      <c r="V21" s="55" t="s">
        <v>429</v>
      </c>
      <c r="W21" s="56" t="s">
        <v>429</v>
      </c>
      <c r="X21" s="56" t="s">
        <v>429</v>
      </c>
      <c r="Y21" s="56" t="s">
        <v>429</v>
      </c>
      <c r="Z21" s="56" t="s">
        <v>429</v>
      </c>
      <c r="AA21" s="57" t="s">
        <v>429</v>
      </c>
      <c r="AB21" s="55" t="s">
        <v>429</v>
      </c>
      <c r="AC21" s="56" t="s">
        <v>429</v>
      </c>
      <c r="AD21" s="56" t="s">
        <v>429</v>
      </c>
      <c r="AE21" s="56" t="s">
        <v>429</v>
      </c>
      <c r="AF21" s="56" t="s">
        <v>429</v>
      </c>
      <c r="AG21" s="57" t="s">
        <v>429</v>
      </c>
      <c r="AH21" s="58" t="s">
        <v>429</v>
      </c>
      <c r="AI21" s="59" t="s">
        <v>429</v>
      </c>
      <c r="AJ21" s="59" t="s">
        <v>429</v>
      </c>
      <c r="AK21" s="59" t="s">
        <v>429</v>
      </c>
      <c r="AL21" s="59" t="s">
        <v>429</v>
      </c>
      <c r="AN21" s="472"/>
      <c r="AO21" s="473"/>
      <c r="AP21" s="473"/>
      <c r="AQ21" s="473"/>
      <c r="AR21" s="473"/>
      <c r="AS21" s="473"/>
      <c r="AT21" s="478"/>
      <c r="AU21" s="479"/>
    </row>
    <row r="22" spans="2:47" ht="15.75" customHeight="1" x14ac:dyDescent="0.25">
      <c r="B22" s="448"/>
      <c r="C22" s="448"/>
      <c r="D22" s="449"/>
      <c r="E22" s="453"/>
      <c r="F22" s="454"/>
      <c r="G22" s="454"/>
      <c r="H22" s="454"/>
      <c r="I22" s="454"/>
      <c r="J22" s="245" t="s">
        <v>429</v>
      </c>
      <c r="K22" s="246" t="s">
        <v>429</v>
      </c>
      <c r="L22" s="246" t="s">
        <v>429</v>
      </c>
      <c r="M22" s="246" t="s">
        <v>429</v>
      </c>
      <c r="N22" s="246" t="s">
        <v>429</v>
      </c>
      <c r="O22" s="247" t="s">
        <v>429</v>
      </c>
      <c r="P22" s="245" t="s">
        <v>429</v>
      </c>
      <c r="Q22" s="246" t="s">
        <v>429</v>
      </c>
      <c r="R22" s="68" t="s">
        <v>429</v>
      </c>
      <c r="S22" s="68" t="s">
        <v>429</v>
      </c>
      <c r="T22" s="68" t="s">
        <v>429</v>
      </c>
      <c r="U22" s="69" t="s">
        <v>429</v>
      </c>
      <c r="V22" s="55" t="s">
        <v>429</v>
      </c>
      <c r="W22" s="56" t="s">
        <v>429</v>
      </c>
      <c r="X22" s="56" t="s">
        <v>429</v>
      </c>
      <c r="Y22" s="56" t="s">
        <v>429</v>
      </c>
      <c r="Z22" s="56" t="s">
        <v>429</v>
      </c>
      <c r="AA22" s="57" t="s">
        <v>429</v>
      </c>
      <c r="AB22" s="55" t="s">
        <v>429</v>
      </c>
      <c r="AC22" s="56" t="s">
        <v>429</v>
      </c>
      <c r="AD22" s="56" t="s">
        <v>429</v>
      </c>
      <c r="AE22" s="56" t="s">
        <v>429</v>
      </c>
      <c r="AF22" s="56" t="s">
        <v>429</v>
      </c>
      <c r="AG22" s="57" t="s">
        <v>429</v>
      </c>
      <c r="AH22" s="58" t="s">
        <v>429</v>
      </c>
      <c r="AI22" s="59" t="s">
        <v>429</v>
      </c>
      <c r="AJ22" s="59" t="s">
        <v>429</v>
      </c>
      <c r="AK22" s="59" t="s">
        <v>429</v>
      </c>
      <c r="AL22" s="59" t="s">
        <v>429</v>
      </c>
      <c r="AN22" s="472"/>
      <c r="AO22" s="473"/>
      <c r="AP22" s="473"/>
      <c r="AQ22" s="473"/>
      <c r="AR22" s="473"/>
      <c r="AS22" s="473"/>
      <c r="AT22" s="478"/>
      <c r="AU22" s="479"/>
    </row>
    <row r="23" spans="2:47" ht="0.75" customHeight="1" x14ac:dyDescent="0.25">
      <c r="B23" s="448"/>
      <c r="C23" s="448"/>
      <c r="D23" s="449"/>
      <c r="E23" s="453"/>
      <c r="F23" s="454"/>
      <c r="G23" s="454"/>
      <c r="H23" s="454"/>
      <c r="I23" s="454"/>
      <c r="J23" s="245" t="s">
        <v>429</v>
      </c>
      <c r="K23" s="246" t="s">
        <v>429</v>
      </c>
      <c r="L23" s="246" t="s">
        <v>429</v>
      </c>
      <c r="M23" s="246" t="s">
        <v>429</v>
      </c>
      <c r="N23" s="246" t="s">
        <v>429</v>
      </c>
      <c r="O23" s="247" t="s">
        <v>429</v>
      </c>
      <c r="P23" s="245" t="s">
        <v>429</v>
      </c>
      <c r="Q23" s="246" t="s">
        <v>429</v>
      </c>
      <c r="R23" s="68" t="s">
        <v>429</v>
      </c>
      <c r="S23" s="68" t="s">
        <v>429</v>
      </c>
      <c r="T23" s="68" t="s">
        <v>429</v>
      </c>
      <c r="U23" s="69" t="s">
        <v>429</v>
      </c>
      <c r="V23" s="55" t="s">
        <v>429</v>
      </c>
      <c r="W23" s="56" t="s">
        <v>429</v>
      </c>
      <c r="X23" s="56" t="s">
        <v>429</v>
      </c>
      <c r="Y23" s="56" t="s">
        <v>429</v>
      </c>
      <c r="Z23" s="56" t="s">
        <v>429</v>
      </c>
      <c r="AA23" s="57" t="s">
        <v>429</v>
      </c>
      <c r="AB23" s="55" t="s">
        <v>429</v>
      </c>
      <c r="AC23" s="56" t="s">
        <v>429</v>
      </c>
      <c r="AD23" s="56" t="s">
        <v>429</v>
      </c>
      <c r="AE23" s="56" t="s">
        <v>429</v>
      </c>
      <c r="AF23" s="56" t="s">
        <v>429</v>
      </c>
      <c r="AG23" s="57" t="s">
        <v>429</v>
      </c>
      <c r="AH23" s="58" t="s">
        <v>429</v>
      </c>
      <c r="AI23" s="59" t="s">
        <v>429</v>
      </c>
      <c r="AJ23" s="59" t="s">
        <v>429</v>
      </c>
      <c r="AK23" s="59" t="s">
        <v>429</v>
      </c>
      <c r="AL23" s="59" t="s">
        <v>429</v>
      </c>
      <c r="AN23" s="472"/>
      <c r="AO23" s="473"/>
      <c r="AP23" s="473"/>
      <c r="AQ23" s="473"/>
      <c r="AR23" s="473"/>
      <c r="AS23" s="473"/>
      <c r="AT23" s="478"/>
      <c r="AU23" s="479"/>
    </row>
    <row r="24" spans="2:47" ht="15.75" hidden="1" customHeight="1" x14ac:dyDescent="0.25">
      <c r="B24" s="448"/>
      <c r="C24" s="448"/>
      <c r="D24" s="449"/>
      <c r="E24" s="453"/>
      <c r="F24" s="454"/>
      <c r="G24" s="454"/>
      <c r="H24" s="454"/>
      <c r="I24" s="454"/>
      <c r="J24" s="245" t="s">
        <v>429</v>
      </c>
      <c r="K24" s="246" t="s">
        <v>429</v>
      </c>
      <c r="L24" s="246" t="s">
        <v>429</v>
      </c>
      <c r="M24" s="246" t="s">
        <v>429</v>
      </c>
      <c r="N24" s="246" t="s">
        <v>429</v>
      </c>
      <c r="O24" s="247" t="s">
        <v>429</v>
      </c>
      <c r="P24" s="245" t="s">
        <v>429</v>
      </c>
      <c r="Q24" s="246" t="s">
        <v>429</v>
      </c>
      <c r="R24" s="68" t="s">
        <v>429</v>
      </c>
      <c r="S24" s="68" t="s">
        <v>429</v>
      </c>
      <c r="T24" s="68" t="s">
        <v>429</v>
      </c>
      <c r="U24" s="69" t="s">
        <v>429</v>
      </c>
      <c r="V24" s="55" t="s">
        <v>429</v>
      </c>
      <c r="W24" s="56" t="s">
        <v>429</v>
      </c>
      <c r="X24" s="56" t="s">
        <v>429</v>
      </c>
      <c r="Y24" s="56" t="s">
        <v>429</v>
      </c>
      <c r="Z24" s="56" t="s">
        <v>429</v>
      </c>
      <c r="AA24" s="57" t="s">
        <v>429</v>
      </c>
      <c r="AB24" s="55" t="s">
        <v>429</v>
      </c>
      <c r="AC24" s="56" t="s">
        <v>429</v>
      </c>
      <c r="AD24" s="56" t="s">
        <v>429</v>
      </c>
      <c r="AE24" s="56" t="s">
        <v>429</v>
      </c>
      <c r="AF24" s="56" t="s">
        <v>429</v>
      </c>
      <c r="AG24" s="57" t="s">
        <v>429</v>
      </c>
      <c r="AH24" s="58" t="s">
        <v>429</v>
      </c>
      <c r="AI24" s="59" t="s">
        <v>429</v>
      </c>
      <c r="AJ24" s="59" t="s">
        <v>429</v>
      </c>
      <c r="AK24" s="59" t="s">
        <v>429</v>
      </c>
      <c r="AL24" s="59" t="s">
        <v>429</v>
      </c>
      <c r="AN24" s="472"/>
      <c r="AO24" s="473"/>
      <c r="AP24" s="473"/>
      <c r="AQ24" s="473"/>
      <c r="AR24" s="473"/>
      <c r="AS24" s="473"/>
      <c r="AT24" s="478"/>
      <c r="AU24" s="479"/>
    </row>
    <row r="25" spans="2:47" ht="15.75" hidden="1" customHeight="1" thickBot="1" x14ac:dyDescent="0.3">
      <c r="B25" s="448"/>
      <c r="C25" s="448"/>
      <c r="D25" s="449"/>
      <c r="E25" s="453"/>
      <c r="F25" s="454"/>
      <c r="G25" s="454"/>
      <c r="H25" s="454"/>
      <c r="I25" s="454"/>
      <c r="J25" s="245" t="s">
        <v>429</v>
      </c>
      <c r="K25" s="246" t="s">
        <v>429</v>
      </c>
      <c r="L25" s="246" t="s">
        <v>429</v>
      </c>
      <c r="M25" s="246" t="s">
        <v>429</v>
      </c>
      <c r="N25" s="246" t="s">
        <v>429</v>
      </c>
      <c r="O25" s="247" t="s">
        <v>429</v>
      </c>
      <c r="P25" s="245" t="s">
        <v>429</v>
      </c>
      <c r="Q25" s="246" t="s">
        <v>429</v>
      </c>
      <c r="R25" s="68" t="s">
        <v>429</v>
      </c>
      <c r="S25" s="68" t="s">
        <v>429</v>
      </c>
      <c r="T25" s="68" t="s">
        <v>429</v>
      </c>
      <c r="U25" s="69" t="s">
        <v>429</v>
      </c>
      <c r="V25" s="55" t="s">
        <v>429</v>
      </c>
      <c r="W25" s="56" t="s">
        <v>429</v>
      </c>
      <c r="X25" s="56" t="s">
        <v>429</v>
      </c>
      <c r="Y25" s="56" t="s">
        <v>429</v>
      </c>
      <c r="Z25" s="56" t="s">
        <v>429</v>
      </c>
      <c r="AA25" s="57" t="s">
        <v>429</v>
      </c>
      <c r="AB25" s="55" t="s">
        <v>429</v>
      </c>
      <c r="AC25" s="56" t="s">
        <v>429</v>
      </c>
      <c r="AD25" s="56" t="s">
        <v>429</v>
      </c>
      <c r="AE25" s="56" t="s">
        <v>429</v>
      </c>
      <c r="AF25" s="56" t="s">
        <v>429</v>
      </c>
      <c r="AG25" s="57" t="s">
        <v>429</v>
      </c>
      <c r="AH25" s="58" t="s">
        <v>429</v>
      </c>
      <c r="AI25" s="59" t="s">
        <v>429</v>
      </c>
      <c r="AJ25" s="59" t="s">
        <v>429</v>
      </c>
      <c r="AK25" s="59" t="s">
        <v>429</v>
      </c>
      <c r="AL25" s="59" t="s">
        <v>429</v>
      </c>
      <c r="AN25" s="472"/>
      <c r="AO25" s="473"/>
      <c r="AP25" s="473"/>
      <c r="AQ25" s="473"/>
      <c r="AR25" s="473"/>
      <c r="AS25" s="473"/>
      <c r="AT25" s="478"/>
      <c r="AU25" s="479"/>
    </row>
    <row r="26" spans="2:47" ht="15.75" hidden="1" customHeight="1" thickBot="1" x14ac:dyDescent="0.3">
      <c r="B26" s="448"/>
      <c r="C26" s="448"/>
      <c r="D26" s="449"/>
      <c r="E26" s="453"/>
      <c r="F26" s="454"/>
      <c r="G26" s="454"/>
      <c r="H26" s="454"/>
      <c r="I26" s="454"/>
      <c r="J26" s="245" t="s">
        <v>429</v>
      </c>
      <c r="K26" s="246" t="s">
        <v>429</v>
      </c>
      <c r="L26" s="246" t="s">
        <v>429</v>
      </c>
      <c r="M26" s="246" t="s">
        <v>429</v>
      </c>
      <c r="N26" s="246" t="s">
        <v>429</v>
      </c>
      <c r="O26" s="247" t="s">
        <v>429</v>
      </c>
      <c r="P26" s="245" t="s">
        <v>429</v>
      </c>
      <c r="Q26" s="246" t="s">
        <v>429</v>
      </c>
      <c r="R26" s="68" t="s">
        <v>429</v>
      </c>
      <c r="S26" s="68" t="s">
        <v>429</v>
      </c>
      <c r="T26" s="68" t="s">
        <v>429</v>
      </c>
      <c r="U26" s="69" t="s">
        <v>429</v>
      </c>
      <c r="V26" s="55" t="s">
        <v>429</v>
      </c>
      <c r="W26" s="56" t="s">
        <v>429</v>
      </c>
      <c r="X26" s="56" t="s">
        <v>429</v>
      </c>
      <c r="Y26" s="56" t="s">
        <v>429</v>
      </c>
      <c r="Z26" s="56" t="s">
        <v>429</v>
      </c>
      <c r="AA26" s="57" t="s">
        <v>429</v>
      </c>
      <c r="AB26" s="55" t="s">
        <v>429</v>
      </c>
      <c r="AC26" s="56" t="s">
        <v>429</v>
      </c>
      <c r="AD26" s="56" t="s">
        <v>429</v>
      </c>
      <c r="AE26" s="56" t="s">
        <v>429</v>
      </c>
      <c r="AF26" s="56" t="s">
        <v>429</v>
      </c>
      <c r="AG26" s="57" t="s">
        <v>429</v>
      </c>
      <c r="AH26" s="58" t="s">
        <v>429</v>
      </c>
      <c r="AI26" s="59" t="s">
        <v>429</v>
      </c>
      <c r="AJ26" s="59" t="s">
        <v>429</v>
      </c>
      <c r="AK26" s="59" t="s">
        <v>429</v>
      </c>
      <c r="AL26" s="59" t="s">
        <v>429</v>
      </c>
      <c r="AN26" s="472"/>
      <c r="AO26" s="473"/>
      <c r="AP26" s="473"/>
      <c r="AQ26" s="473"/>
      <c r="AR26" s="473"/>
      <c r="AS26" s="473"/>
      <c r="AT26" s="478"/>
      <c r="AU26" s="479"/>
    </row>
    <row r="27" spans="2:47" ht="21" customHeight="1" thickBot="1" x14ac:dyDescent="0.3">
      <c r="B27" s="448"/>
      <c r="C27" s="448"/>
      <c r="D27" s="449"/>
      <c r="E27" s="456"/>
      <c r="F27" s="457"/>
      <c r="G27" s="457"/>
      <c r="H27" s="457"/>
      <c r="I27" s="457"/>
      <c r="J27" s="248" t="s">
        <v>429</v>
      </c>
      <c r="K27" s="249" t="s">
        <v>429</v>
      </c>
      <c r="L27" s="249" t="s">
        <v>429</v>
      </c>
      <c r="M27" s="249" t="s">
        <v>429</v>
      </c>
      <c r="N27" s="249" t="s">
        <v>429</v>
      </c>
      <c r="O27" s="250" t="s">
        <v>429</v>
      </c>
      <c r="P27" s="248" t="s">
        <v>429</v>
      </c>
      <c r="Q27" s="249" t="s">
        <v>429</v>
      </c>
      <c r="R27" s="71" t="s">
        <v>429</v>
      </c>
      <c r="S27" s="71" t="s">
        <v>429</v>
      </c>
      <c r="T27" s="71" t="s">
        <v>429</v>
      </c>
      <c r="U27" s="72" t="s">
        <v>429</v>
      </c>
      <c r="V27" s="60" t="s">
        <v>429</v>
      </c>
      <c r="W27" s="61" t="s">
        <v>429</v>
      </c>
      <c r="X27" s="61" t="s">
        <v>429</v>
      </c>
      <c r="Y27" s="61" t="s">
        <v>429</v>
      </c>
      <c r="Z27" s="61" t="s">
        <v>429</v>
      </c>
      <c r="AA27" s="62" t="s">
        <v>429</v>
      </c>
      <c r="AB27" s="60" t="s">
        <v>429</v>
      </c>
      <c r="AC27" s="61" t="s">
        <v>429</v>
      </c>
      <c r="AD27" s="61" t="s">
        <v>429</v>
      </c>
      <c r="AE27" s="61" t="s">
        <v>429</v>
      </c>
      <c r="AF27" s="61" t="s">
        <v>429</v>
      </c>
      <c r="AG27" s="62" t="s">
        <v>429</v>
      </c>
      <c r="AH27" s="63" t="s">
        <v>429</v>
      </c>
      <c r="AI27" s="64" t="s">
        <v>429</v>
      </c>
      <c r="AJ27" s="64" t="s">
        <v>429</v>
      </c>
      <c r="AK27" s="64" t="s">
        <v>429</v>
      </c>
      <c r="AL27" s="64" t="s">
        <v>429</v>
      </c>
      <c r="AN27" s="474"/>
      <c r="AO27" s="475"/>
      <c r="AP27" s="475"/>
      <c r="AQ27" s="475"/>
      <c r="AR27" s="475"/>
      <c r="AS27" s="475"/>
      <c r="AT27" s="480"/>
      <c r="AU27" s="481"/>
    </row>
    <row r="28" spans="2:47" ht="15.75" customHeight="1" x14ac:dyDescent="0.25">
      <c r="B28" s="448"/>
      <c r="C28" s="448"/>
      <c r="D28" s="449"/>
      <c r="E28" s="450" t="s">
        <v>164</v>
      </c>
      <c r="F28" s="451"/>
      <c r="G28" s="451"/>
      <c r="H28" s="451"/>
      <c r="I28" s="452"/>
      <c r="J28" s="242" t="s">
        <v>429</v>
      </c>
      <c r="K28" s="243" t="s">
        <v>429</v>
      </c>
      <c r="L28" s="243" t="s">
        <v>429</v>
      </c>
      <c r="M28" s="243" t="s">
        <v>429</v>
      </c>
      <c r="N28" s="243" t="s">
        <v>429</v>
      </c>
      <c r="O28" s="244" t="s">
        <v>429</v>
      </c>
      <c r="P28" s="242" t="s">
        <v>429</v>
      </c>
      <c r="Q28" s="243" t="s">
        <v>429</v>
      </c>
      <c r="R28" s="243" t="s">
        <v>429</v>
      </c>
      <c r="S28" s="243" t="s">
        <v>429</v>
      </c>
      <c r="T28" s="243" t="s">
        <v>429</v>
      </c>
      <c r="U28" s="244" t="s">
        <v>429</v>
      </c>
      <c r="V28" s="242" t="s">
        <v>429</v>
      </c>
      <c r="W28" s="243" t="s">
        <v>429</v>
      </c>
      <c r="X28" s="65" t="s">
        <v>429</v>
      </c>
      <c r="Y28" s="65" t="s">
        <v>429</v>
      </c>
      <c r="Z28" s="65" t="s">
        <v>429</v>
      </c>
      <c r="AA28" s="66" t="s">
        <v>429</v>
      </c>
      <c r="AB28" s="50" t="s">
        <v>429</v>
      </c>
      <c r="AC28" s="51" t="s">
        <v>429</v>
      </c>
      <c r="AD28" s="51" t="s">
        <v>429</v>
      </c>
      <c r="AE28" s="51" t="s">
        <v>429</v>
      </c>
      <c r="AF28" s="51" t="s">
        <v>429</v>
      </c>
      <c r="AG28" s="52" t="s">
        <v>429</v>
      </c>
      <c r="AH28" s="53" t="s">
        <v>429</v>
      </c>
      <c r="AI28" s="54" t="s">
        <v>429</v>
      </c>
      <c r="AJ28" s="54" t="s">
        <v>429</v>
      </c>
      <c r="AK28" s="54" t="s">
        <v>429</v>
      </c>
      <c r="AL28" s="54" t="s">
        <v>429</v>
      </c>
      <c r="AN28" s="483" t="s">
        <v>127</v>
      </c>
      <c r="AO28" s="484"/>
      <c r="AP28" s="484"/>
      <c r="AQ28" s="484"/>
      <c r="AR28" s="484"/>
      <c r="AS28" s="484"/>
      <c r="AT28" s="468" t="s">
        <v>432</v>
      </c>
      <c r="AU28" s="468"/>
    </row>
    <row r="29" spans="2:47" ht="15.75" x14ac:dyDescent="0.25">
      <c r="B29" s="448"/>
      <c r="C29" s="448"/>
      <c r="D29" s="449"/>
      <c r="E29" s="469"/>
      <c r="F29" s="454"/>
      <c r="G29" s="454"/>
      <c r="H29" s="454"/>
      <c r="I29" s="455"/>
      <c r="J29" s="245" t="s">
        <v>429</v>
      </c>
      <c r="K29" s="246" t="s">
        <v>429</v>
      </c>
      <c r="L29" s="246" t="s">
        <v>429</v>
      </c>
      <c r="M29" s="246" t="s">
        <v>429</v>
      </c>
      <c r="N29" s="246" t="s">
        <v>429</v>
      </c>
      <c r="O29" s="247" t="s">
        <v>429</v>
      </c>
      <c r="P29" s="245" t="s">
        <v>429</v>
      </c>
      <c r="Q29" s="246" t="s">
        <v>429</v>
      </c>
      <c r="R29" s="246" t="s">
        <v>429</v>
      </c>
      <c r="S29" s="246" t="s">
        <v>429</v>
      </c>
      <c r="T29" s="246" t="s">
        <v>429</v>
      </c>
      <c r="U29" s="247" t="s">
        <v>429</v>
      </c>
      <c r="V29" s="245" t="s">
        <v>429</v>
      </c>
      <c r="W29" s="246" t="s">
        <v>429</v>
      </c>
      <c r="X29" s="68" t="s">
        <v>429</v>
      </c>
      <c r="Y29" s="68" t="s">
        <v>429</v>
      </c>
      <c r="Z29" s="68" t="s">
        <v>429</v>
      </c>
      <c r="AA29" s="69" t="s">
        <v>429</v>
      </c>
      <c r="AB29" s="55" t="s">
        <v>429</v>
      </c>
      <c r="AC29" s="56" t="s">
        <v>429</v>
      </c>
      <c r="AD29" s="56" t="s">
        <v>429</v>
      </c>
      <c r="AE29" s="56" t="s">
        <v>429</v>
      </c>
      <c r="AF29" s="56" t="s">
        <v>429</v>
      </c>
      <c r="AG29" s="57" t="s">
        <v>429</v>
      </c>
      <c r="AH29" s="58" t="s">
        <v>429</v>
      </c>
      <c r="AI29" s="59" t="s">
        <v>429</v>
      </c>
      <c r="AJ29" s="59" t="s">
        <v>429</v>
      </c>
      <c r="AK29" s="59" t="s">
        <v>429</v>
      </c>
      <c r="AL29" s="59" t="s">
        <v>429</v>
      </c>
      <c r="AN29" s="485"/>
      <c r="AO29" s="486"/>
      <c r="AP29" s="486"/>
      <c r="AQ29" s="486"/>
      <c r="AR29" s="486"/>
      <c r="AS29" s="486"/>
      <c r="AT29" s="468"/>
      <c r="AU29" s="468"/>
    </row>
    <row r="30" spans="2:47" ht="15.75" x14ac:dyDescent="0.25">
      <c r="B30" s="448"/>
      <c r="C30" s="448"/>
      <c r="D30" s="449"/>
      <c r="E30" s="453"/>
      <c r="F30" s="454"/>
      <c r="G30" s="454"/>
      <c r="H30" s="454"/>
      <c r="I30" s="455"/>
      <c r="J30" s="245" t="s">
        <v>429</v>
      </c>
      <c r="K30" s="246" t="s">
        <v>429</v>
      </c>
      <c r="L30" s="246" t="s">
        <v>429</v>
      </c>
      <c r="M30" s="246" t="s">
        <v>429</v>
      </c>
      <c r="N30" s="246" t="s">
        <v>429</v>
      </c>
      <c r="O30" s="247" t="s">
        <v>429</v>
      </c>
      <c r="P30" s="245" t="s">
        <v>429</v>
      </c>
      <c r="Q30" s="246" t="s">
        <v>429</v>
      </c>
      <c r="R30" s="246" t="s">
        <v>429</v>
      </c>
      <c r="S30" s="246" t="s">
        <v>429</v>
      </c>
      <c r="T30" s="246" t="s">
        <v>429</v>
      </c>
      <c r="U30" s="247" t="s">
        <v>429</v>
      </c>
      <c r="V30" s="245" t="s">
        <v>429</v>
      </c>
      <c r="W30" s="246" t="s">
        <v>429</v>
      </c>
      <c r="X30" s="68" t="s">
        <v>429</v>
      </c>
      <c r="Y30" s="68" t="s">
        <v>429</v>
      </c>
      <c r="Z30" s="68" t="s">
        <v>429</v>
      </c>
      <c r="AA30" s="69" t="s">
        <v>429</v>
      </c>
      <c r="AB30" s="55" t="s">
        <v>429</v>
      </c>
      <c r="AC30" s="56" t="s">
        <v>429</v>
      </c>
      <c r="AD30" s="56" t="s">
        <v>429</v>
      </c>
      <c r="AE30" s="56" t="s">
        <v>429</v>
      </c>
      <c r="AF30" s="56" t="s">
        <v>429</v>
      </c>
      <c r="AG30" s="57" t="s">
        <v>429</v>
      </c>
      <c r="AH30" s="58" t="s">
        <v>429</v>
      </c>
      <c r="AI30" s="59" t="s">
        <v>429</v>
      </c>
      <c r="AJ30" s="59" t="s">
        <v>429</v>
      </c>
      <c r="AK30" s="59" t="s">
        <v>429</v>
      </c>
      <c r="AL30" s="59" t="s">
        <v>429</v>
      </c>
      <c r="AN30" s="485"/>
      <c r="AO30" s="486"/>
      <c r="AP30" s="486"/>
      <c r="AQ30" s="486"/>
      <c r="AR30" s="486"/>
      <c r="AS30" s="486"/>
      <c r="AT30" s="468"/>
      <c r="AU30" s="468"/>
    </row>
    <row r="31" spans="2:47" ht="15.75" x14ac:dyDescent="0.25">
      <c r="B31" s="448"/>
      <c r="C31" s="448"/>
      <c r="D31" s="449"/>
      <c r="E31" s="453"/>
      <c r="F31" s="454"/>
      <c r="G31" s="454"/>
      <c r="H31" s="454"/>
      <c r="I31" s="455"/>
      <c r="J31" s="245" t="s">
        <v>429</v>
      </c>
      <c r="K31" s="246" t="s">
        <v>429</v>
      </c>
      <c r="L31" s="246" t="s">
        <v>429</v>
      </c>
      <c r="M31" s="246" t="s">
        <v>429</v>
      </c>
      <c r="N31" s="246" t="s">
        <v>429</v>
      </c>
      <c r="O31" s="247" t="s">
        <v>429</v>
      </c>
      <c r="P31" s="245" t="s">
        <v>429</v>
      </c>
      <c r="Q31" s="246" t="s">
        <v>429</v>
      </c>
      <c r="R31" s="246" t="s">
        <v>429</v>
      </c>
      <c r="S31" s="246" t="s">
        <v>429</v>
      </c>
      <c r="T31" s="246" t="s">
        <v>429</v>
      </c>
      <c r="U31" s="247" t="s">
        <v>429</v>
      </c>
      <c r="V31" s="245" t="s">
        <v>429</v>
      </c>
      <c r="W31" s="246" t="s">
        <v>429</v>
      </c>
      <c r="X31" s="68" t="s">
        <v>429</v>
      </c>
      <c r="Y31" s="68" t="s">
        <v>429</v>
      </c>
      <c r="Z31" s="68" t="s">
        <v>429</v>
      </c>
      <c r="AA31" s="69" t="s">
        <v>429</v>
      </c>
      <c r="AB31" s="55" t="s">
        <v>429</v>
      </c>
      <c r="AC31" s="56" t="s">
        <v>429</v>
      </c>
      <c r="AD31" s="56" t="s">
        <v>429</v>
      </c>
      <c r="AE31" s="56" t="s">
        <v>429</v>
      </c>
      <c r="AF31" s="56" t="s">
        <v>429</v>
      </c>
      <c r="AG31" s="57" t="s">
        <v>429</v>
      </c>
      <c r="AH31" s="58" t="s">
        <v>429</v>
      </c>
      <c r="AI31" s="59" t="s">
        <v>429</v>
      </c>
      <c r="AJ31" s="59" t="s">
        <v>429</v>
      </c>
      <c r="AK31" s="59" t="s">
        <v>429</v>
      </c>
      <c r="AL31" s="59" t="s">
        <v>429</v>
      </c>
      <c r="AN31" s="485"/>
      <c r="AO31" s="486"/>
      <c r="AP31" s="486"/>
      <c r="AQ31" s="486"/>
      <c r="AR31" s="486"/>
      <c r="AS31" s="486"/>
      <c r="AT31" s="468"/>
      <c r="AU31" s="468"/>
    </row>
    <row r="32" spans="2:47" ht="15.75" x14ac:dyDescent="0.25">
      <c r="B32" s="448"/>
      <c r="C32" s="448"/>
      <c r="D32" s="449"/>
      <c r="E32" s="453"/>
      <c r="F32" s="454"/>
      <c r="G32" s="454"/>
      <c r="H32" s="454"/>
      <c r="I32" s="455"/>
      <c r="J32" s="245" t="s">
        <v>429</v>
      </c>
      <c r="K32" s="246" t="s">
        <v>429</v>
      </c>
      <c r="L32" s="246" t="s">
        <v>429</v>
      </c>
      <c r="M32" s="246" t="s">
        <v>429</v>
      </c>
      <c r="N32" s="246" t="s">
        <v>429</v>
      </c>
      <c r="O32" s="247" t="s">
        <v>429</v>
      </c>
      <c r="P32" s="245" t="s">
        <v>429</v>
      </c>
      <c r="Q32" s="246" t="s">
        <v>429</v>
      </c>
      <c r="R32" s="246" t="s">
        <v>429</v>
      </c>
      <c r="S32" s="246" t="s">
        <v>429</v>
      </c>
      <c r="T32" s="246" t="s">
        <v>429</v>
      </c>
      <c r="U32" s="247" t="s">
        <v>429</v>
      </c>
      <c r="V32" s="245" t="s">
        <v>429</v>
      </c>
      <c r="W32" s="246" t="s">
        <v>429</v>
      </c>
      <c r="X32" s="68" t="s">
        <v>429</v>
      </c>
      <c r="Y32" s="68" t="s">
        <v>429</v>
      </c>
      <c r="Z32" s="68" t="s">
        <v>429</v>
      </c>
      <c r="AA32" s="69" t="s">
        <v>429</v>
      </c>
      <c r="AB32" s="55" t="s">
        <v>429</v>
      </c>
      <c r="AC32" s="56" t="s">
        <v>429</v>
      </c>
      <c r="AD32" s="56" t="s">
        <v>429</v>
      </c>
      <c r="AE32" s="56" t="s">
        <v>429</v>
      </c>
      <c r="AF32" s="56" t="s">
        <v>429</v>
      </c>
      <c r="AG32" s="57" t="s">
        <v>429</v>
      </c>
      <c r="AH32" s="58" t="s">
        <v>429</v>
      </c>
      <c r="AI32" s="59" t="s">
        <v>429</v>
      </c>
      <c r="AJ32" s="59" t="s">
        <v>429</v>
      </c>
      <c r="AK32" s="59" t="s">
        <v>429</v>
      </c>
      <c r="AL32" s="59" t="s">
        <v>429</v>
      </c>
      <c r="AN32" s="485"/>
      <c r="AO32" s="486"/>
      <c r="AP32" s="486"/>
      <c r="AQ32" s="486"/>
      <c r="AR32" s="486"/>
      <c r="AS32" s="486"/>
      <c r="AT32" s="468"/>
      <c r="AU32" s="468"/>
    </row>
    <row r="33" spans="2:47" ht="15.75" x14ac:dyDescent="0.25">
      <c r="B33" s="448"/>
      <c r="C33" s="448"/>
      <c r="D33" s="449"/>
      <c r="E33" s="453"/>
      <c r="F33" s="454"/>
      <c r="G33" s="454"/>
      <c r="H33" s="454"/>
      <c r="I33" s="455"/>
      <c r="J33" s="245" t="s">
        <v>429</v>
      </c>
      <c r="K33" s="246" t="s">
        <v>429</v>
      </c>
      <c r="L33" s="246" t="s">
        <v>429</v>
      </c>
      <c r="M33" s="246" t="s">
        <v>429</v>
      </c>
      <c r="N33" s="246" t="s">
        <v>429</v>
      </c>
      <c r="O33" s="247" t="s">
        <v>429</v>
      </c>
      <c r="P33" s="245" t="s">
        <v>429</v>
      </c>
      <c r="Q33" s="246" t="s">
        <v>429</v>
      </c>
      <c r="R33" s="246" t="s">
        <v>429</v>
      </c>
      <c r="S33" s="246" t="s">
        <v>429</v>
      </c>
      <c r="T33" s="246" t="s">
        <v>429</v>
      </c>
      <c r="U33" s="247" t="s">
        <v>429</v>
      </c>
      <c r="V33" s="245" t="s">
        <v>429</v>
      </c>
      <c r="W33" s="246" t="s">
        <v>429</v>
      </c>
      <c r="X33" s="68" t="s">
        <v>429</v>
      </c>
      <c r="Y33" s="68" t="s">
        <v>429</v>
      </c>
      <c r="Z33" s="68" t="s">
        <v>429</v>
      </c>
      <c r="AA33" s="69" t="s">
        <v>429</v>
      </c>
      <c r="AB33" s="55" t="s">
        <v>429</v>
      </c>
      <c r="AC33" s="56" t="s">
        <v>429</v>
      </c>
      <c r="AD33" s="56" t="s">
        <v>429</v>
      </c>
      <c r="AE33" s="56" t="s">
        <v>429</v>
      </c>
      <c r="AF33" s="56" t="s">
        <v>429</v>
      </c>
      <c r="AG33" s="57" t="s">
        <v>429</v>
      </c>
      <c r="AH33" s="58" t="s">
        <v>429</v>
      </c>
      <c r="AI33" s="59" t="s">
        <v>429</v>
      </c>
      <c r="AJ33" s="59" t="s">
        <v>429</v>
      </c>
      <c r="AK33" s="59" t="s">
        <v>429</v>
      </c>
      <c r="AL33" s="59" t="s">
        <v>429</v>
      </c>
      <c r="AN33" s="485"/>
      <c r="AO33" s="486"/>
      <c r="AP33" s="486"/>
      <c r="AQ33" s="486"/>
      <c r="AR33" s="486"/>
      <c r="AS33" s="486"/>
      <c r="AT33" s="468"/>
      <c r="AU33" s="468"/>
    </row>
    <row r="34" spans="2:47" ht="15.75" x14ac:dyDescent="0.25">
      <c r="B34" s="448"/>
      <c r="C34" s="448"/>
      <c r="D34" s="449"/>
      <c r="E34" s="453"/>
      <c r="F34" s="454"/>
      <c r="G34" s="454"/>
      <c r="H34" s="454"/>
      <c r="I34" s="455"/>
      <c r="J34" s="245" t="s">
        <v>429</v>
      </c>
      <c r="K34" s="246" t="s">
        <v>429</v>
      </c>
      <c r="L34" s="246" t="s">
        <v>429</v>
      </c>
      <c r="M34" s="246" t="s">
        <v>429</v>
      </c>
      <c r="N34" s="246" t="s">
        <v>429</v>
      </c>
      <c r="O34" s="247" t="s">
        <v>429</v>
      </c>
      <c r="P34" s="245" t="s">
        <v>429</v>
      </c>
      <c r="Q34" s="246" t="s">
        <v>429</v>
      </c>
      <c r="R34" s="246" t="s">
        <v>429</v>
      </c>
      <c r="S34" s="246" t="s">
        <v>429</v>
      </c>
      <c r="T34" s="246" t="s">
        <v>429</v>
      </c>
      <c r="U34" s="247" t="s">
        <v>429</v>
      </c>
      <c r="V34" s="245" t="s">
        <v>429</v>
      </c>
      <c r="W34" s="246" t="s">
        <v>429</v>
      </c>
      <c r="X34" s="68" t="s">
        <v>429</v>
      </c>
      <c r="Y34" s="68" t="s">
        <v>429</v>
      </c>
      <c r="Z34" s="68" t="s">
        <v>429</v>
      </c>
      <c r="AA34" s="69" t="s">
        <v>429</v>
      </c>
      <c r="AB34" s="55" t="s">
        <v>429</v>
      </c>
      <c r="AC34" s="56" t="s">
        <v>429</v>
      </c>
      <c r="AD34" s="56" t="s">
        <v>429</v>
      </c>
      <c r="AE34" s="56" t="s">
        <v>429</v>
      </c>
      <c r="AF34" s="56" t="s">
        <v>429</v>
      </c>
      <c r="AG34" s="57" t="s">
        <v>429</v>
      </c>
      <c r="AH34" s="58" t="s">
        <v>429</v>
      </c>
      <c r="AI34" s="59" t="s">
        <v>429</v>
      </c>
      <c r="AJ34" s="59" t="s">
        <v>429</v>
      </c>
      <c r="AK34" s="59" t="s">
        <v>429</v>
      </c>
      <c r="AL34" s="59" t="s">
        <v>429</v>
      </c>
      <c r="AN34" s="485"/>
      <c r="AO34" s="486"/>
      <c r="AP34" s="486"/>
      <c r="AQ34" s="486"/>
      <c r="AR34" s="486"/>
      <c r="AS34" s="486"/>
      <c r="AT34" s="468"/>
      <c r="AU34" s="468"/>
    </row>
    <row r="35" spans="2:47" ht="6" customHeight="1" thickBot="1" x14ac:dyDescent="0.3">
      <c r="B35" s="448"/>
      <c r="C35" s="448"/>
      <c r="D35" s="449"/>
      <c r="E35" s="453"/>
      <c r="F35" s="454"/>
      <c r="G35" s="454"/>
      <c r="H35" s="454"/>
      <c r="I35" s="455"/>
      <c r="J35" s="245" t="s">
        <v>429</v>
      </c>
      <c r="K35" s="246" t="s">
        <v>429</v>
      </c>
      <c r="L35" s="246" t="s">
        <v>429</v>
      </c>
      <c r="M35" s="246" t="s">
        <v>429</v>
      </c>
      <c r="N35" s="246" t="s">
        <v>429</v>
      </c>
      <c r="O35" s="247" t="s">
        <v>429</v>
      </c>
      <c r="P35" s="245" t="s">
        <v>429</v>
      </c>
      <c r="Q35" s="246" t="s">
        <v>429</v>
      </c>
      <c r="R35" s="246" t="s">
        <v>429</v>
      </c>
      <c r="S35" s="246" t="s">
        <v>429</v>
      </c>
      <c r="T35" s="246" t="s">
        <v>429</v>
      </c>
      <c r="U35" s="247" t="s">
        <v>429</v>
      </c>
      <c r="V35" s="245" t="s">
        <v>429</v>
      </c>
      <c r="W35" s="246" t="s">
        <v>429</v>
      </c>
      <c r="X35" s="68" t="s">
        <v>429</v>
      </c>
      <c r="Y35" s="68" t="s">
        <v>429</v>
      </c>
      <c r="Z35" s="68" t="s">
        <v>429</v>
      </c>
      <c r="AA35" s="69" t="s">
        <v>429</v>
      </c>
      <c r="AB35" s="55" t="s">
        <v>429</v>
      </c>
      <c r="AC35" s="56" t="s">
        <v>429</v>
      </c>
      <c r="AD35" s="56" t="s">
        <v>429</v>
      </c>
      <c r="AE35" s="56" t="s">
        <v>429</v>
      </c>
      <c r="AF35" s="56" t="s">
        <v>429</v>
      </c>
      <c r="AG35" s="57" t="s">
        <v>429</v>
      </c>
      <c r="AH35" s="58" t="s">
        <v>429</v>
      </c>
      <c r="AI35" s="59" t="s">
        <v>429</v>
      </c>
      <c r="AJ35" s="59" t="s">
        <v>429</v>
      </c>
      <c r="AK35" s="59" t="s">
        <v>429</v>
      </c>
      <c r="AL35" s="59" t="s">
        <v>429</v>
      </c>
      <c r="AN35" s="485"/>
      <c r="AO35" s="486"/>
      <c r="AP35" s="486"/>
      <c r="AQ35" s="486"/>
      <c r="AR35" s="486"/>
      <c r="AS35" s="486"/>
      <c r="AT35" s="468"/>
      <c r="AU35" s="468"/>
    </row>
    <row r="36" spans="2:47" ht="16.5" hidden="1" thickBot="1" x14ac:dyDescent="0.3">
      <c r="B36" s="448"/>
      <c r="C36" s="448"/>
      <c r="D36" s="449"/>
      <c r="E36" s="453"/>
      <c r="F36" s="454"/>
      <c r="G36" s="454"/>
      <c r="H36" s="454"/>
      <c r="I36" s="455"/>
      <c r="J36" s="67" t="s">
        <v>429</v>
      </c>
      <c r="K36" s="68" t="s">
        <v>429</v>
      </c>
      <c r="L36" s="68" t="s">
        <v>429</v>
      </c>
      <c r="M36" s="68" t="s">
        <v>429</v>
      </c>
      <c r="N36" s="68" t="s">
        <v>429</v>
      </c>
      <c r="O36" s="69" t="s">
        <v>429</v>
      </c>
      <c r="P36" s="67" t="s">
        <v>429</v>
      </c>
      <c r="Q36" s="68" t="s">
        <v>429</v>
      </c>
      <c r="R36" s="68" t="s">
        <v>429</v>
      </c>
      <c r="S36" s="68" t="s">
        <v>429</v>
      </c>
      <c r="T36" s="68" t="s">
        <v>429</v>
      </c>
      <c r="U36" s="69" t="s">
        <v>429</v>
      </c>
      <c r="V36" s="67" t="s">
        <v>429</v>
      </c>
      <c r="W36" s="68" t="s">
        <v>429</v>
      </c>
      <c r="X36" s="68" t="s">
        <v>429</v>
      </c>
      <c r="Y36" s="68" t="s">
        <v>429</v>
      </c>
      <c r="Z36" s="68" t="s">
        <v>429</v>
      </c>
      <c r="AA36" s="69" t="s">
        <v>429</v>
      </c>
      <c r="AB36" s="55" t="s">
        <v>429</v>
      </c>
      <c r="AC36" s="56" t="s">
        <v>429</v>
      </c>
      <c r="AD36" s="56" t="s">
        <v>429</v>
      </c>
      <c r="AE36" s="56" t="s">
        <v>429</v>
      </c>
      <c r="AF36" s="56" t="s">
        <v>429</v>
      </c>
      <c r="AG36" s="57" t="s">
        <v>429</v>
      </c>
      <c r="AH36" s="58" t="s">
        <v>429</v>
      </c>
      <c r="AI36" s="59" t="s">
        <v>429</v>
      </c>
      <c r="AJ36" s="59" t="s">
        <v>429</v>
      </c>
      <c r="AK36" s="59" t="s">
        <v>429</v>
      </c>
      <c r="AL36" s="59" t="s">
        <v>429</v>
      </c>
      <c r="AN36" s="485"/>
      <c r="AO36" s="486"/>
      <c r="AP36" s="486"/>
      <c r="AQ36" s="486"/>
      <c r="AR36" s="486"/>
      <c r="AS36" s="487"/>
      <c r="AT36" s="36"/>
      <c r="AU36" s="36"/>
    </row>
    <row r="37" spans="2:47" ht="16.5" hidden="1" thickBot="1" x14ac:dyDescent="0.3">
      <c r="B37" s="448"/>
      <c r="C37" s="448"/>
      <c r="D37" s="449"/>
      <c r="E37" s="456"/>
      <c r="F37" s="457"/>
      <c r="G37" s="457"/>
      <c r="H37" s="457"/>
      <c r="I37" s="458"/>
      <c r="J37" s="67" t="s">
        <v>429</v>
      </c>
      <c r="K37" s="68" t="s">
        <v>429</v>
      </c>
      <c r="L37" s="68" t="s">
        <v>429</v>
      </c>
      <c r="M37" s="68" t="s">
        <v>429</v>
      </c>
      <c r="N37" s="68" t="s">
        <v>429</v>
      </c>
      <c r="O37" s="69" t="s">
        <v>429</v>
      </c>
      <c r="P37" s="67" t="s">
        <v>429</v>
      </c>
      <c r="Q37" s="68" t="s">
        <v>429</v>
      </c>
      <c r="R37" s="68" t="s">
        <v>429</v>
      </c>
      <c r="S37" s="68" t="s">
        <v>429</v>
      </c>
      <c r="T37" s="68" t="s">
        <v>429</v>
      </c>
      <c r="U37" s="69" t="s">
        <v>429</v>
      </c>
      <c r="V37" s="67" t="s">
        <v>429</v>
      </c>
      <c r="W37" s="68" t="s">
        <v>429</v>
      </c>
      <c r="X37" s="68" t="s">
        <v>429</v>
      </c>
      <c r="Y37" s="68" t="s">
        <v>429</v>
      </c>
      <c r="Z37" s="68" t="s">
        <v>429</v>
      </c>
      <c r="AA37" s="69" t="s">
        <v>429</v>
      </c>
      <c r="AB37" s="60" t="s">
        <v>429</v>
      </c>
      <c r="AC37" s="61" t="s">
        <v>429</v>
      </c>
      <c r="AD37" s="61" t="s">
        <v>429</v>
      </c>
      <c r="AE37" s="61" t="s">
        <v>429</v>
      </c>
      <c r="AF37" s="61" t="s">
        <v>429</v>
      </c>
      <c r="AG37" s="62" t="s">
        <v>429</v>
      </c>
      <c r="AH37" s="63" t="s">
        <v>429</v>
      </c>
      <c r="AI37" s="64" t="s">
        <v>429</v>
      </c>
      <c r="AJ37" s="64" t="s">
        <v>429</v>
      </c>
      <c r="AK37" s="64" t="s">
        <v>429</v>
      </c>
      <c r="AL37" s="64" t="s">
        <v>429</v>
      </c>
      <c r="AN37" s="488"/>
      <c r="AO37" s="489"/>
      <c r="AP37" s="489"/>
      <c r="AQ37" s="489"/>
      <c r="AR37" s="489"/>
      <c r="AS37" s="490"/>
      <c r="AT37" s="36"/>
      <c r="AU37" s="36"/>
    </row>
    <row r="38" spans="2:47" ht="15.75" x14ac:dyDescent="0.25">
      <c r="B38" s="448"/>
      <c r="C38" s="448"/>
      <c r="D38" s="449"/>
      <c r="E38" s="450" t="s">
        <v>165</v>
      </c>
      <c r="F38" s="451"/>
      <c r="G38" s="451"/>
      <c r="H38" s="451"/>
      <c r="I38" s="451"/>
      <c r="J38" s="73" t="s">
        <v>429</v>
      </c>
      <c r="K38" s="74" t="s">
        <v>429</v>
      </c>
      <c r="L38" s="74" t="s">
        <v>429</v>
      </c>
      <c r="M38" s="74" t="s">
        <v>429</v>
      </c>
      <c r="N38" s="74" t="s">
        <v>429</v>
      </c>
      <c r="O38" s="75" t="s">
        <v>429</v>
      </c>
      <c r="P38" s="242" t="s">
        <v>429</v>
      </c>
      <c r="Q38" s="243" t="s">
        <v>429</v>
      </c>
      <c r="R38" s="243" t="s">
        <v>429</v>
      </c>
      <c r="S38" s="243" t="s">
        <v>429</v>
      </c>
      <c r="T38" s="243" t="s">
        <v>429</v>
      </c>
      <c r="U38" s="244" t="s">
        <v>429</v>
      </c>
      <c r="V38" s="242"/>
      <c r="W38" s="243"/>
      <c r="X38" s="65" t="s">
        <v>429</v>
      </c>
      <c r="Y38" s="65" t="s">
        <v>429</v>
      </c>
      <c r="Z38" s="65" t="s">
        <v>429</v>
      </c>
      <c r="AA38" s="66" t="s">
        <v>429</v>
      </c>
      <c r="AB38" s="50" t="s">
        <v>429</v>
      </c>
      <c r="AC38" s="51" t="s">
        <v>429</v>
      </c>
      <c r="AD38" s="51" t="s">
        <v>429</v>
      </c>
      <c r="AE38" s="51" t="s">
        <v>429</v>
      </c>
      <c r="AF38" s="51" t="s">
        <v>429</v>
      </c>
      <c r="AG38" s="52" t="s">
        <v>429</v>
      </c>
      <c r="AH38" s="53" t="s">
        <v>429</v>
      </c>
      <c r="AI38" s="54" t="s">
        <v>429</v>
      </c>
      <c r="AJ38" s="54" t="s">
        <v>429</v>
      </c>
      <c r="AK38" s="54" t="s">
        <v>429</v>
      </c>
      <c r="AL38" s="54" t="s">
        <v>429</v>
      </c>
      <c r="AN38" s="491" t="s">
        <v>166</v>
      </c>
      <c r="AO38" s="492"/>
      <c r="AP38" s="492"/>
      <c r="AQ38" s="492"/>
      <c r="AR38" s="492"/>
      <c r="AS38" s="492"/>
      <c r="AT38" s="468" t="s">
        <v>433</v>
      </c>
      <c r="AU38" s="499"/>
    </row>
    <row r="39" spans="2:47" ht="15.75" x14ac:dyDescent="0.25">
      <c r="B39" s="448"/>
      <c r="C39" s="448"/>
      <c r="D39" s="449"/>
      <c r="E39" s="469"/>
      <c r="F39" s="454"/>
      <c r="G39" s="454"/>
      <c r="H39" s="454"/>
      <c r="I39" s="454"/>
      <c r="J39" s="76" t="s">
        <v>429</v>
      </c>
      <c r="K39" s="77" t="s">
        <v>429</v>
      </c>
      <c r="L39" s="77" t="s">
        <v>429</v>
      </c>
      <c r="M39" s="77" t="s">
        <v>429</v>
      </c>
      <c r="N39" s="77" t="s">
        <v>429</v>
      </c>
      <c r="O39" s="78" t="s">
        <v>429</v>
      </c>
      <c r="P39" s="245" t="s">
        <v>429</v>
      </c>
      <c r="Q39" s="246" t="s">
        <v>429</v>
      </c>
      <c r="R39" s="246" t="s">
        <v>429</v>
      </c>
      <c r="S39" s="246" t="s">
        <v>429</v>
      </c>
      <c r="T39" s="246" t="s">
        <v>429</v>
      </c>
      <c r="U39" s="247" t="s">
        <v>429</v>
      </c>
      <c r="V39" s="245" t="s">
        <v>429</v>
      </c>
      <c r="W39" s="246" t="s">
        <v>429</v>
      </c>
      <c r="X39" s="68" t="s">
        <v>429</v>
      </c>
      <c r="Y39" s="68" t="s">
        <v>429</v>
      </c>
      <c r="Z39" s="68" t="s">
        <v>429</v>
      </c>
      <c r="AA39" s="69" t="s">
        <v>429</v>
      </c>
      <c r="AB39" s="55" t="s">
        <v>429</v>
      </c>
      <c r="AC39" s="56" t="s">
        <v>429</v>
      </c>
      <c r="AD39" s="56" t="s">
        <v>429</v>
      </c>
      <c r="AE39" s="56" t="s">
        <v>429</v>
      </c>
      <c r="AF39" s="56" t="s">
        <v>429</v>
      </c>
      <c r="AG39" s="57" t="s">
        <v>429</v>
      </c>
      <c r="AH39" s="58" t="s">
        <v>429</v>
      </c>
      <c r="AI39" s="59" t="s">
        <v>429</v>
      </c>
      <c r="AJ39" s="59" t="s">
        <v>429</v>
      </c>
      <c r="AK39" s="59" t="s">
        <v>429</v>
      </c>
      <c r="AL39" s="59" t="s">
        <v>429</v>
      </c>
      <c r="AN39" s="493"/>
      <c r="AO39" s="494"/>
      <c r="AP39" s="494"/>
      <c r="AQ39" s="494"/>
      <c r="AR39" s="494"/>
      <c r="AS39" s="494"/>
      <c r="AT39" s="499"/>
      <c r="AU39" s="499"/>
    </row>
    <row r="40" spans="2:47" ht="15.75" x14ac:dyDescent="0.25">
      <c r="B40" s="448"/>
      <c r="C40" s="448"/>
      <c r="D40" s="449"/>
      <c r="E40" s="453"/>
      <c r="F40" s="454"/>
      <c r="G40" s="454"/>
      <c r="H40" s="454"/>
      <c r="I40" s="454"/>
      <c r="J40" s="76" t="s">
        <v>429</v>
      </c>
      <c r="K40" s="77" t="s">
        <v>429</v>
      </c>
      <c r="L40" s="77" t="s">
        <v>429</v>
      </c>
      <c r="M40" s="77" t="s">
        <v>429</v>
      </c>
      <c r="N40" s="77" t="s">
        <v>429</v>
      </c>
      <c r="O40" s="78" t="s">
        <v>429</v>
      </c>
      <c r="P40" s="245" t="s">
        <v>429</v>
      </c>
      <c r="Q40" s="246" t="s">
        <v>429</v>
      </c>
      <c r="R40" s="246" t="s">
        <v>429</v>
      </c>
      <c r="S40" s="246" t="s">
        <v>429</v>
      </c>
      <c r="T40" s="246" t="s">
        <v>429</v>
      </c>
      <c r="U40" s="247" t="s">
        <v>429</v>
      </c>
      <c r="V40" s="245" t="s">
        <v>429</v>
      </c>
      <c r="W40" s="246" t="s">
        <v>429</v>
      </c>
      <c r="X40" s="68" t="s">
        <v>429</v>
      </c>
      <c r="Y40" s="68" t="s">
        <v>429</v>
      </c>
      <c r="Z40" s="68" t="s">
        <v>429</v>
      </c>
      <c r="AA40" s="69" t="s">
        <v>429</v>
      </c>
      <c r="AB40" s="55" t="s">
        <v>429</v>
      </c>
      <c r="AC40" s="56" t="s">
        <v>429</v>
      </c>
      <c r="AD40" s="56" t="s">
        <v>429</v>
      </c>
      <c r="AE40" s="56" t="s">
        <v>429</v>
      </c>
      <c r="AF40" s="56" t="s">
        <v>429</v>
      </c>
      <c r="AG40" s="57" t="s">
        <v>429</v>
      </c>
      <c r="AH40" s="58" t="s">
        <v>429</v>
      </c>
      <c r="AI40" s="59" t="s">
        <v>429</v>
      </c>
      <c r="AJ40" s="59" t="s">
        <v>429</v>
      </c>
      <c r="AK40" s="59" t="s">
        <v>429</v>
      </c>
      <c r="AL40" s="59" t="s">
        <v>429</v>
      </c>
      <c r="AN40" s="493"/>
      <c r="AO40" s="494"/>
      <c r="AP40" s="494"/>
      <c r="AQ40" s="494"/>
      <c r="AR40" s="494"/>
      <c r="AS40" s="494"/>
      <c r="AT40" s="499"/>
      <c r="AU40" s="499"/>
    </row>
    <row r="41" spans="2:47" ht="15.75" x14ac:dyDescent="0.25">
      <c r="B41" s="448"/>
      <c r="C41" s="448"/>
      <c r="D41" s="449"/>
      <c r="E41" s="453"/>
      <c r="F41" s="454"/>
      <c r="G41" s="454"/>
      <c r="H41" s="454"/>
      <c r="I41" s="454"/>
      <c r="J41" s="76" t="s">
        <v>429</v>
      </c>
      <c r="K41" s="77" t="s">
        <v>429</v>
      </c>
      <c r="L41" s="77" t="s">
        <v>429</v>
      </c>
      <c r="M41" s="77" t="s">
        <v>429</v>
      </c>
      <c r="N41" s="77" t="s">
        <v>429</v>
      </c>
      <c r="O41" s="78" t="s">
        <v>429</v>
      </c>
      <c r="P41" s="245" t="s">
        <v>429</v>
      </c>
      <c r="Q41" s="246" t="s">
        <v>429</v>
      </c>
      <c r="R41" s="246" t="s">
        <v>429</v>
      </c>
      <c r="S41" s="246" t="s">
        <v>429</v>
      </c>
      <c r="T41" s="246" t="s">
        <v>429</v>
      </c>
      <c r="U41" s="247" t="s">
        <v>429</v>
      </c>
      <c r="V41" s="245" t="s">
        <v>429</v>
      </c>
      <c r="W41" s="246" t="s">
        <v>429</v>
      </c>
      <c r="X41" s="68" t="s">
        <v>429</v>
      </c>
      <c r="Y41" s="68" t="s">
        <v>429</v>
      </c>
      <c r="Z41" s="68" t="s">
        <v>429</v>
      </c>
      <c r="AA41" s="69" t="s">
        <v>429</v>
      </c>
      <c r="AB41" s="55" t="s">
        <v>429</v>
      </c>
      <c r="AC41" s="56" t="s">
        <v>429</v>
      </c>
      <c r="AD41" s="56" t="s">
        <v>429</v>
      </c>
      <c r="AE41" s="56" t="s">
        <v>429</v>
      </c>
      <c r="AF41" s="56" t="s">
        <v>429</v>
      </c>
      <c r="AG41" s="57" t="s">
        <v>429</v>
      </c>
      <c r="AH41" s="58" t="s">
        <v>429</v>
      </c>
      <c r="AI41" s="59" t="s">
        <v>429</v>
      </c>
      <c r="AJ41" s="59" t="s">
        <v>429</v>
      </c>
      <c r="AK41" s="59" t="s">
        <v>429</v>
      </c>
      <c r="AL41" s="59" t="s">
        <v>429</v>
      </c>
      <c r="AN41" s="493"/>
      <c r="AO41" s="494"/>
      <c r="AP41" s="494"/>
      <c r="AQ41" s="494"/>
      <c r="AR41" s="494"/>
      <c r="AS41" s="494"/>
      <c r="AT41" s="499"/>
      <c r="AU41" s="499"/>
    </row>
    <row r="42" spans="2:47" ht="15.75" x14ac:dyDescent="0.25">
      <c r="B42" s="448"/>
      <c r="C42" s="448"/>
      <c r="D42" s="449"/>
      <c r="E42" s="453"/>
      <c r="F42" s="454"/>
      <c r="G42" s="454"/>
      <c r="H42" s="454"/>
      <c r="I42" s="454"/>
      <c r="J42" s="76" t="s">
        <v>429</v>
      </c>
      <c r="K42" s="77" t="s">
        <v>429</v>
      </c>
      <c r="L42" s="77" t="s">
        <v>429</v>
      </c>
      <c r="M42" s="77" t="s">
        <v>429</v>
      </c>
      <c r="N42" s="77" t="s">
        <v>429</v>
      </c>
      <c r="O42" s="78" t="s">
        <v>429</v>
      </c>
      <c r="P42" s="245" t="s">
        <v>429</v>
      </c>
      <c r="Q42" s="246" t="s">
        <v>429</v>
      </c>
      <c r="R42" s="246" t="s">
        <v>429</v>
      </c>
      <c r="S42" s="246" t="s">
        <v>429</v>
      </c>
      <c r="T42" s="246" t="s">
        <v>429</v>
      </c>
      <c r="U42" s="247" t="s">
        <v>429</v>
      </c>
      <c r="V42" s="245" t="s">
        <v>429</v>
      </c>
      <c r="W42" s="246" t="s">
        <v>429</v>
      </c>
      <c r="X42" s="68" t="s">
        <v>429</v>
      </c>
      <c r="Y42" s="68" t="s">
        <v>429</v>
      </c>
      <c r="Z42" s="68" t="s">
        <v>429</v>
      </c>
      <c r="AA42" s="69" t="s">
        <v>429</v>
      </c>
      <c r="AB42" s="55" t="s">
        <v>429</v>
      </c>
      <c r="AC42" s="56" t="s">
        <v>429</v>
      </c>
      <c r="AD42" s="56" t="s">
        <v>429</v>
      </c>
      <c r="AE42" s="56" t="s">
        <v>429</v>
      </c>
      <c r="AF42" s="56" t="s">
        <v>429</v>
      </c>
      <c r="AG42" s="57" t="s">
        <v>429</v>
      </c>
      <c r="AH42" s="58" t="s">
        <v>429</v>
      </c>
      <c r="AI42" s="59" t="s">
        <v>429</v>
      </c>
      <c r="AJ42" s="59" t="s">
        <v>429</v>
      </c>
      <c r="AK42" s="59" t="s">
        <v>429</v>
      </c>
      <c r="AL42" s="59" t="s">
        <v>429</v>
      </c>
      <c r="AN42" s="493"/>
      <c r="AO42" s="494"/>
      <c r="AP42" s="494"/>
      <c r="AQ42" s="494"/>
      <c r="AR42" s="494"/>
      <c r="AS42" s="494"/>
      <c r="AT42" s="499"/>
      <c r="AU42" s="499"/>
    </row>
    <row r="43" spans="2:47" ht="15.75" x14ac:dyDescent="0.25">
      <c r="B43" s="448"/>
      <c r="C43" s="448"/>
      <c r="D43" s="449"/>
      <c r="E43" s="453"/>
      <c r="F43" s="454"/>
      <c r="G43" s="454"/>
      <c r="H43" s="454"/>
      <c r="I43" s="454"/>
      <c r="J43" s="76" t="s">
        <v>429</v>
      </c>
      <c r="K43" s="77" t="s">
        <v>429</v>
      </c>
      <c r="L43" s="77" t="s">
        <v>429</v>
      </c>
      <c r="M43" s="77" t="s">
        <v>429</v>
      </c>
      <c r="N43" s="77" t="s">
        <v>429</v>
      </c>
      <c r="O43" s="78" t="s">
        <v>429</v>
      </c>
      <c r="P43" s="245" t="s">
        <v>429</v>
      </c>
      <c r="Q43" s="246" t="s">
        <v>429</v>
      </c>
      <c r="R43" s="246" t="s">
        <v>429</v>
      </c>
      <c r="S43" s="246" t="s">
        <v>429</v>
      </c>
      <c r="T43" s="246" t="s">
        <v>429</v>
      </c>
      <c r="U43" s="247" t="s">
        <v>429</v>
      </c>
      <c r="V43" s="245" t="s">
        <v>429</v>
      </c>
      <c r="W43" s="246" t="s">
        <v>429</v>
      </c>
      <c r="X43" s="68" t="s">
        <v>429</v>
      </c>
      <c r="Y43" s="68" t="s">
        <v>429</v>
      </c>
      <c r="Z43" s="68" t="s">
        <v>429</v>
      </c>
      <c r="AA43" s="69" t="s">
        <v>429</v>
      </c>
      <c r="AB43" s="55" t="s">
        <v>429</v>
      </c>
      <c r="AC43" s="56" t="s">
        <v>429</v>
      </c>
      <c r="AD43" s="56" t="s">
        <v>429</v>
      </c>
      <c r="AE43" s="56" t="s">
        <v>429</v>
      </c>
      <c r="AF43" s="56" t="s">
        <v>429</v>
      </c>
      <c r="AG43" s="57" t="s">
        <v>429</v>
      </c>
      <c r="AH43" s="58" t="s">
        <v>429</v>
      </c>
      <c r="AI43" s="59" t="s">
        <v>429</v>
      </c>
      <c r="AJ43" s="59" t="s">
        <v>429</v>
      </c>
      <c r="AK43" s="59" t="s">
        <v>429</v>
      </c>
      <c r="AL43" s="59" t="s">
        <v>429</v>
      </c>
      <c r="AN43" s="493"/>
      <c r="AO43" s="494"/>
      <c r="AP43" s="494"/>
      <c r="AQ43" s="494"/>
      <c r="AR43" s="494"/>
      <c r="AS43" s="494"/>
      <c r="AT43" s="499"/>
      <c r="AU43" s="499"/>
    </row>
    <row r="44" spans="2:47" ht="15.75" x14ac:dyDescent="0.25">
      <c r="B44" s="448"/>
      <c r="C44" s="448"/>
      <c r="D44" s="449"/>
      <c r="E44" s="453"/>
      <c r="F44" s="454"/>
      <c r="G44" s="454"/>
      <c r="H44" s="454"/>
      <c r="I44" s="454"/>
      <c r="J44" s="76" t="s">
        <v>429</v>
      </c>
      <c r="K44" s="77" t="s">
        <v>429</v>
      </c>
      <c r="L44" s="77" t="s">
        <v>429</v>
      </c>
      <c r="M44" s="77" t="s">
        <v>429</v>
      </c>
      <c r="N44" s="77" t="s">
        <v>429</v>
      </c>
      <c r="O44" s="78" t="s">
        <v>429</v>
      </c>
      <c r="P44" s="245" t="s">
        <v>429</v>
      </c>
      <c r="Q44" s="246" t="s">
        <v>429</v>
      </c>
      <c r="R44" s="246" t="s">
        <v>429</v>
      </c>
      <c r="S44" s="246" t="s">
        <v>429</v>
      </c>
      <c r="T44" s="246" t="s">
        <v>429</v>
      </c>
      <c r="U44" s="247" t="s">
        <v>429</v>
      </c>
      <c r="V44" s="245" t="s">
        <v>429</v>
      </c>
      <c r="W44" s="246" t="s">
        <v>429</v>
      </c>
      <c r="X44" s="68" t="s">
        <v>429</v>
      </c>
      <c r="Y44" s="68" t="s">
        <v>429</v>
      </c>
      <c r="Z44" s="68" t="s">
        <v>429</v>
      </c>
      <c r="AA44" s="69" t="s">
        <v>429</v>
      </c>
      <c r="AB44" s="55" t="s">
        <v>429</v>
      </c>
      <c r="AC44" s="56" t="s">
        <v>429</v>
      </c>
      <c r="AD44" s="56" t="s">
        <v>429</v>
      </c>
      <c r="AE44" s="56" t="s">
        <v>429</v>
      </c>
      <c r="AF44" s="56" t="s">
        <v>429</v>
      </c>
      <c r="AG44" s="57" t="s">
        <v>429</v>
      </c>
      <c r="AH44" s="58" t="s">
        <v>429</v>
      </c>
      <c r="AI44" s="59" t="s">
        <v>429</v>
      </c>
      <c r="AJ44" s="59" t="s">
        <v>429</v>
      </c>
      <c r="AK44" s="59" t="s">
        <v>429</v>
      </c>
      <c r="AL44" s="59" t="s">
        <v>429</v>
      </c>
      <c r="AN44" s="493"/>
      <c r="AO44" s="494"/>
      <c r="AP44" s="494"/>
      <c r="AQ44" s="494"/>
      <c r="AR44" s="494"/>
      <c r="AS44" s="494"/>
      <c r="AT44" s="499"/>
      <c r="AU44" s="499"/>
    </row>
    <row r="45" spans="2:47" ht="3" customHeight="1" thickBot="1" x14ac:dyDescent="0.3">
      <c r="B45" s="448"/>
      <c r="C45" s="448"/>
      <c r="D45" s="449"/>
      <c r="E45" s="453"/>
      <c r="F45" s="454"/>
      <c r="G45" s="454"/>
      <c r="H45" s="454"/>
      <c r="I45" s="454"/>
      <c r="J45" s="76" t="s">
        <v>429</v>
      </c>
      <c r="K45" s="77" t="s">
        <v>429</v>
      </c>
      <c r="L45" s="77" t="s">
        <v>429</v>
      </c>
      <c r="M45" s="77" t="s">
        <v>429</v>
      </c>
      <c r="N45" s="77" t="s">
        <v>429</v>
      </c>
      <c r="O45" s="78" t="s">
        <v>429</v>
      </c>
      <c r="P45" s="245" t="s">
        <v>429</v>
      </c>
      <c r="Q45" s="246" t="s">
        <v>429</v>
      </c>
      <c r="R45" s="246" t="s">
        <v>429</v>
      </c>
      <c r="S45" s="246" t="s">
        <v>429</v>
      </c>
      <c r="T45" s="246" t="s">
        <v>429</v>
      </c>
      <c r="U45" s="247" t="s">
        <v>429</v>
      </c>
      <c r="V45" s="245" t="s">
        <v>429</v>
      </c>
      <c r="W45" s="246" t="s">
        <v>429</v>
      </c>
      <c r="X45" s="68" t="s">
        <v>429</v>
      </c>
      <c r="Y45" s="68" t="s">
        <v>429</v>
      </c>
      <c r="Z45" s="68" t="s">
        <v>429</v>
      </c>
      <c r="AA45" s="69" t="s">
        <v>429</v>
      </c>
      <c r="AB45" s="55" t="s">
        <v>429</v>
      </c>
      <c r="AC45" s="56" t="s">
        <v>429</v>
      </c>
      <c r="AD45" s="56" t="s">
        <v>429</v>
      </c>
      <c r="AE45" s="56" t="s">
        <v>429</v>
      </c>
      <c r="AF45" s="56" t="s">
        <v>429</v>
      </c>
      <c r="AG45" s="57" t="s">
        <v>429</v>
      </c>
      <c r="AH45" s="58" t="s">
        <v>429</v>
      </c>
      <c r="AI45" s="59" t="s">
        <v>429</v>
      </c>
      <c r="AJ45" s="59" t="s">
        <v>429</v>
      </c>
      <c r="AK45" s="59" t="s">
        <v>429</v>
      </c>
      <c r="AL45" s="59" t="s">
        <v>429</v>
      </c>
      <c r="AN45" s="493"/>
      <c r="AO45" s="494"/>
      <c r="AP45" s="494"/>
      <c r="AQ45" s="494"/>
      <c r="AR45" s="494"/>
      <c r="AS45" s="495"/>
      <c r="AT45" s="36"/>
      <c r="AU45" s="36"/>
    </row>
    <row r="46" spans="2:47" ht="16.5" hidden="1" thickBot="1" x14ac:dyDescent="0.3">
      <c r="B46" s="448"/>
      <c r="C46" s="448"/>
      <c r="D46" s="449"/>
      <c r="E46" s="453"/>
      <c r="F46" s="454"/>
      <c r="G46" s="454"/>
      <c r="H46" s="454"/>
      <c r="I46" s="454"/>
      <c r="J46" s="76" t="s">
        <v>429</v>
      </c>
      <c r="K46" s="77" t="s">
        <v>429</v>
      </c>
      <c r="L46" s="77" t="s">
        <v>429</v>
      </c>
      <c r="M46" s="77" t="s">
        <v>429</v>
      </c>
      <c r="N46" s="77" t="s">
        <v>429</v>
      </c>
      <c r="O46" s="78" t="s">
        <v>429</v>
      </c>
      <c r="P46" s="67" t="s">
        <v>429</v>
      </c>
      <c r="Q46" s="68" t="s">
        <v>429</v>
      </c>
      <c r="R46" s="68" t="s">
        <v>429</v>
      </c>
      <c r="S46" s="68" t="s">
        <v>429</v>
      </c>
      <c r="T46" s="68" t="s">
        <v>429</v>
      </c>
      <c r="U46" s="69" t="s">
        <v>429</v>
      </c>
      <c r="V46" s="67" t="s">
        <v>429</v>
      </c>
      <c r="W46" s="68" t="s">
        <v>429</v>
      </c>
      <c r="X46" s="68" t="s">
        <v>429</v>
      </c>
      <c r="Y46" s="68" t="s">
        <v>429</v>
      </c>
      <c r="Z46" s="68" t="s">
        <v>429</v>
      </c>
      <c r="AA46" s="69" t="s">
        <v>429</v>
      </c>
      <c r="AB46" s="55" t="s">
        <v>429</v>
      </c>
      <c r="AC46" s="56" t="s">
        <v>429</v>
      </c>
      <c r="AD46" s="56" t="s">
        <v>429</v>
      </c>
      <c r="AE46" s="56" t="s">
        <v>429</v>
      </c>
      <c r="AF46" s="56" t="s">
        <v>429</v>
      </c>
      <c r="AG46" s="57" t="s">
        <v>429</v>
      </c>
      <c r="AH46" s="58" t="s">
        <v>429</v>
      </c>
      <c r="AI46" s="59" t="s">
        <v>429</v>
      </c>
      <c r="AJ46" s="59" t="s">
        <v>429</v>
      </c>
      <c r="AK46" s="59" t="s">
        <v>429</v>
      </c>
      <c r="AL46" s="59" t="s">
        <v>429</v>
      </c>
      <c r="AN46" s="493"/>
      <c r="AO46" s="494"/>
      <c r="AP46" s="494"/>
      <c r="AQ46" s="494"/>
      <c r="AR46" s="494"/>
      <c r="AS46" s="495"/>
    </row>
    <row r="47" spans="2:47" ht="16.5" hidden="1" thickBot="1" x14ac:dyDescent="0.3">
      <c r="B47" s="448"/>
      <c r="C47" s="448"/>
      <c r="D47" s="449"/>
      <c r="E47" s="456"/>
      <c r="F47" s="457"/>
      <c r="G47" s="457"/>
      <c r="H47" s="457"/>
      <c r="I47" s="457"/>
      <c r="J47" s="79" t="s">
        <v>429</v>
      </c>
      <c r="K47" s="80" t="s">
        <v>429</v>
      </c>
      <c r="L47" s="80" t="s">
        <v>429</v>
      </c>
      <c r="M47" s="80" t="s">
        <v>429</v>
      </c>
      <c r="N47" s="80" t="s">
        <v>429</v>
      </c>
      <c r="O47" s="81" t="s">
        <v>429</v>
      </c>
      <c r="P47" s="67" t="s">
        <v>429</v>
      </c>
      <c r="Q47" s="68" t="s">
        <v>429</v>
      </c>
      <c r="R47" s="68" t="s">
        <v>429</v>
      </c>
      <c r="S47" s="68" t="s">
        <v>429</v>
      </c>
      <c r="T47" s="68" t="s">
        <v>429</v>
      </c>
      <c r="U47" s="69" t="s">
        <v>429</v>
      </c>
      <c r="V47" s="70" t="s">
        <v>429</v>
      </c>
      <c r="W47" s="71" t="s">
        <v>429</v>
      </c>
      <c r="X47" s="71" t="s">
        <v>429</v>
      </c>
      <c r="Y47" s="71" t="s">
        <v>429</v>
      </c>
      <c r="Z47" s="71" t="s">
        <v>429</v>
      </c>
      <c r="AA47" s="72" t="s">
        <v>429</v>
      </c>
      <c r="AB47" s="60" t="s">
        <v>429</v>
      </c>
      <c r="AC47" s="61" t="s">
        <v>429</v>
      </c>
      <c r="AD47" s="61" t="s">
        <v>429</v>
      </c>
      <c r="AE47" s="61" t="s">
        <v>429</v>
      </c>
      <c r="AF47" s="61" t="s">
        <v>429</v>
      </c>
      <c r="AG47" s="62" t="s">
        <v>429</v>
      </c>
      <c r="AH47" s="63" t="s">
        <v>429</v>
      </c>
      <c r="AI47" s="64" t="s">
        <v>429</v>
      </c>
      <c r="AJ47" s="64" t="s">
        <v>429</v>
      </c>
      <c r="AK47" s="64" t="s">
        <v>429</v>
      </c>
      <c r="AL47" s="64" t="s">
        <v>429</v>
      </c>
      <c r="AN47" s="496"/>
      <c r="AO47" s="497"/>
      <c r="AP47" s="497"/>
      <c r="AQ47" s="497"/>
      <c r="AR47" s="497"/>
      <c r="AS47" s="498"/>
    </row>
    <row r="48" spans="2:47" ht="23.25" x14ac:dyDescent="0.35">
      <c r="B48" s="448"/>
      <c r="C48" s="448"/>
      <c r="D48" s="449"/>
      <c r="E48" s="450" t="s">
        <v>167</v>
      </c>
      <c r="F48" s="451"/>
      <c r="G48" s="451"/>
      <c r="H48" s="451"/>
      <c r="I48" s="452"/>
      <c r="J48" s="73" t="s">
        <v>429</v>
      </c>
      <c r="K48" s="74" t="s">
        <v>429</v>
      </c>
      <c r="L48" s="74" t="s">
        <v>429</v>
      </c>
      <c r="M48" s="74" t="s">
        <v>429</v>
      </c>
      <c r="N48" s="74" t="s">
        <v>429</v>
      </c>
      <c r="O48" s="75" t="s">
        <v>429</v>
      </c>
      <c r="P48" s="73" t="s">
        <v>429</v>
      </c>
      <c r="Q48" s="74" t="s">
        <v>429</v>
      </c>
      <c r="R48" s="74" t="s">
        <v>429</v>
      </c>
      <c r="S48" s="74" t="s">
        <v>429</v>
      </c>
      <c r="T48" s="74" t="s">
        <v>429</v>
      </c>
      <c r="U48" s="75" t="s">
        <v>429</v>
      </c>
      <c r="V48" s="242" t="s">
        <v>429</v>
      </c>
      <c r="W48" s="251" t="s">
        <v>429</v>
      </c>
      <c r="X48" s="65" t="s">
        <v>429</v>
      </c>
      <c r="Y48" s="65" t="s">
        <v>429</v>
      </c>
      <c r="Z48" s="65" t="s">
        <v>429</v>
      </c>
      <c r="AA48" s="66" t="s">
        <v>429</v>
      </c>
      <c r="AB48" s="50" t="s">
        <v>429</v>
      </c>
      <c r="AC48" s="51" t="s">
        <v>429</v>
      </c>
      <c r="AD48" s="51" t="s">
        <v>429</v>
      </c>
      <c r="AE48" s="51" t="s">
        <v>429</v>
      </c>
      <c r="AF48" s="51" t="s">
        <v>429</v>
      </c>
      <c r="AG48" s="52" t="s">
        <v>429</v>
      </c>
      <c r="AH48" s="53" t="s">
        <v>429</v>
      </c>
      <c r="AI48" s="54" t="s">
        <v>429</v>
      </c>
      <c r="AJ48" s="54" t="s">
        <v>429</v>
      </c>
      <c r="AK48" s="54" t="s">
        <v>429</v>
      </c>
      <c r="AL48" s="54" t="s">
        <v>429</v>
      </c>
    </row>
    <row r="49" spans="2:38" ht="15.75" x14ac:dyDescent="0.25">
      <c r="B49" s="448"/>
      <c r="C49" s="448"/>
      <c r="D49" s="449"/>
      <c r="E49" s="469"/>
      <c r="F49" s="454"/>
      <c r="G49" s="454"/>
      <c r="H49" s="454"/>
      <c r="I49" s="455"/>
      <c r="J49" s="76" t="s">
        <v>429</v>
      </c>
      <c r="K49" s="77" t="s">
        <v>429</v>
      </c>
      <c r="L49" s="77" t="s">
        <v>429</v>
      </c>
      <c r="M49" s="77" t="s">
        <v>429</v>
      </c>
      <c r="N49" s="77" t="s">
        <v>429</v>
      </c>
      <c r="O49" s="78" t="s">
        <v>429</v>
      </c>
      <c r="P49" s="76" t="s">
        <v>429</v>
      </c>
      <c r="Q49" s="77" t="s">
        <v>429</v>
      </c>
      <c r="R49" s="77" t="s">
        <v>429</v>
      </c>
      <c r="S49" s="77" t="s">
        <v>429</v>
      </c>
      <c r="T49" s="77" t="s">
        <v>429</v>
      </c>
      <c r="U49" s="78" t="s">
        <v>429</v>
      </c>
      <c r="V49" s="245" t="s">
        <v>429</v>
      </c>
      <c r="W49" s="246" t="s">
        <v>429</v>
      </c>
      <c r="X49" s="68" t="s">
        <v>429</v>
      </c>
      <c r="Y49" s="68" t="s">
        <v>429</v>
      </c>
      <c r="Z49" s="68" t="s">
        <v>429</v>
      </c>
      <c r="AA49" s="69" t="s">
        <v>429</v>
      </c>
      <c r="AB49" s="55" t="s">
        <v>429</v>
      </c>
      <c r="AC49" s="56" t="s">
        <v>429</v>
      </c>
      <c r="AD49" s="56" t="s">
        <v>429</v>
      </c>
      <c r="AE49" s="56" t="s">
        <v>429</v>
      </c>
      <c r="AF49" s="56" t="s">
        <v>429</v>
      </c>
      <c r="AG49" s="57" t="s">
        <v>429</v>
      </c>
      <c r="AH49" s="58" t="s">
        <v>429</v>
      </c>
      <c r="AI49" s="59" t="s">
        <v>429</v>
      </c>
      <c r="AJ49" s="59" t="s">
        <v>429</v>
      </c>
      <c r="AK49" s="59" t="s">
        <v>429</v>
      </c>
      <c r="AL49" s="59" t="s">
        <v>429</v>
      </c>
    </row>
    <row r="50" spans="2:38" ht="15.75" x14ac:dyDescent="0.25">
      <c r="B50" s="448"/>
      <c r="C50" s="448"/>
      <c r="D50" s="449"/>
      <c r="E50" s="469"/>
      <c r="F50" s="454"/>
      <c r="G50" s="454"/>
      <c r="H50" s="454"/>
      <c r="I50" s="455"/>
      <c r="J50" s="76" t="s">
        <v>429</v>
      </c>
      <c r="K50" s="77" t="s">
        <v>429</v>
      </c>
      <c r="L50" s="77" t="s">
        <v>429</v>
      </c>
      <c r="M50" s="77" t="s">
        <v>429</v>
      </c>
      <c r="N50" s="77" t="s">
        <v>429</v>
      </c>
      <c r="O50" s="78" t="s">
        <v>429</v>
      </c>
      <c r="P50" s="76" t="s">
        <v>429</v>
      </c>
      <c r="Q50" s="77" t="s">
        <v>429</v>
      </c>
      <c r="R50" s="77" t="s">
        <v>429</v>
      </c>
      <c r="S50" s="77" t="s">
        <v>429</v>
      </c>
      <c r="T50" s="77" t="s">
        <v>429</v>
      </c>
      <c r="U50" s="78" t="s">
        <v>429</v>
      </c>
      <c r="V50" s="245" t="s">
        <v>429</v>
      </c>
      <c r="W50" s="246" t="s">
        <v>429</v>
      </c>
      <c r="X50" s="68" t="s">
        <v>429</v>
      </c>
      <c r="Y50" s="68" t="s">
        <v>429</v>
      </c>
      <c r="Z50" s="68" t="s">
        <v>429</v>
      </c>
      <c r="AA50" s="69" t="s">
        <v>429</v>
      </c>
      <c r="AB50" s="55" t="s">
        <v>429</v>
      </c>
      <c r="AC50" s="56" t="s">
        <v>429</v>
      </c>
      <c r="AD50" s="56" t="s">
        <v>429</v>
      </c>
      <c r="AE50" s="56" t="s">
        <v>429</v>
      </c>
      <c r="AF50" s="56" t="s">
        <v>429</v>
      </c>
      <c r="AG50" s="57" t="s">
        <v>429</v>
      </c>
      <c r="AH50" s="58" t="s">
        <v>429</v>
      </c>
      <c r="AI50" s="59" t="s">
        <v>429</v>
      </c>
      <c r="AJ50" s="59" t="s">
        <v>429</v>
      </c>
      <c r="AK50" s="59" t="s">
        <v>429</v>
      </c>
      <c r="AL50" s="59" t="s">
        <v>429</v>
      </c>
    </row>
    <row r="51" spans="2:38" ht="15.75" x14ac:dyDescent="0.25">
      <c r="B51" s="448"/>
      <c r="C51" s="448"/>
      <c r="D51" s="449"/>
      <c r="E51" s="453"/>
      <c r="F51" s="454"/>
      <c r="G51" s="454"/>
      <c r="H51" s="454"/>
      <c r="I51" s="455"/>
      <c r="J51" s="76" t="s">
        <v>429</v>
      </c>
      <c r="K51" s="77" t="s">
        <v>429</v>
      </c>
      <c r="L51" s="77" t="s">
        <v>429</v>
      </c>
      <c r="M51" s="77" t="s">
        <v>429</v>
      </c>
      <c r="N51" s="77" t="s">
        <v>429</v>
      </c>
      <c r="O51" s="78" t="s">
        <v>429</v>
      </c>
      <c r="P51" s="76" t="s">
        <v>429</v>
      </c>
      <c r="Q51" s="77" t="s">
        <v>429</v>
      </c>
      <c r="R51" s="77" t="s">
        <v>429</v>
      </c>
      <c r="S51" s="77" t="s">
        <v>429</v>
      </c>
      <c r="T51" s="77" t="s">
        <v>429</v>
      </c>
      <c r="U51" s="78" t="s">
        <v>429</v>
      </c>
      <c r="V51" s="245" t="s">
        <v>429</v>
      </c>
      <c r="W51" s="246" t="s">
        <v>429</v>
      </c>
      <c r="X51" s="68" t="s">
        <v>429</v>
      </c>
      <c r="Y51" s="68" t="s">
        <v>429</v>
      </c>
      <c r="Z51" s="68" t="s">
        <v>429</v>
      </c>
      <c r="AA51" s="69" t="s">
        <v>429</v>
      </c>
      <c r="AB51" s="55" t="s">
        <v>429</v>
      </c>
      <c r="AC51" s="56" t="s">
        <v>429</v>
      </c>
      <c r="AD51" s="56" t="s">
        <v>429</v>
      </c>
      <c r="AE51" s="56" t="s">
        <v>429</v>
      </c>
      <c r="AF51" s="56" t="s">
        <v>429</v>
      </c>
      <c r="AG51" s="57" t="s">
        <v>429</v>
      </c>
      <c r="AH51" s="58" t="s">
        <v>429</v>
      </c>
      <c r="AI51" s="59" t="s">
        <v>429</v>
      </c>
      <c r="AJ51" s="59" t="s">
        <v>429</v>
      </c>
      <c r="AK51" s="59" t="s">
        <v>429</v>
      </c>
      <c r="AL51" s="59" t="s">
        <v>429</v>
      </c>
    </row>
    <row r="52" spans="2:38" ht="15.75" x14ac:dyDescent="0.25">
      <c r="B52" s="448"/>
      <c r="C52" s="448"/>
      <c r="D52" s="449"/>
      <c r="E52" s="453"/>
      <c r="F52" s="454"/>
      <c r="G52" s="454"/>
      <c r="H52" s="454"/>
      <c r="I52" s="455"/>
      <c r="J52" s="76" t="s">
        <v>429</v>
      </c>
      <c r="K52" s="77" t="s">
        <v>429</v>
      </c>
      <c r="L52" s="77" t="s">
        <v>429</v>
      </c>
      <c r="M52" s="77" t="s">
        <v>429</v>
      </c>
      <c r="N52" s="77" t="s">
        <v>429</v>
      </c>
      <c r="O52" s="78" t="s">
        <v>429</v>
      </c>
      <c r="P52" s="76" t="s">
        <v>429</v>
      </c>
      <c r="Q52" s="77" t="s">
        <v>429</v>
      </c>
      <c r="R52" s="77" t="s">
        <v>429</v>
      </c>
      <c r="S52" s="77" t="s">
        <v>429</v>
      </c>
      <c r="T52" s="77" t="s">
        <v>429</v>
      </c>
      <c r="U52" s="78" t="s">
        <v>429</v>
      </c>
      <c r="V52" s="245" t="s">
        <v>429</v>
      </c>
      <c r="W52" s="246" t="s">
        <v>429</v>
      </c>
      <c r="X52" s="68" t="s">
        <v>429</v>
      </c>
      <c r="Y52" s="68" t="s">
        <v>429</v>
      </c>
      <c r="Z52" s="68" t="s">
        <v>429</v>
      </c>
      <c r="AA52" s="69" t="s">
        <v>429</v>
      </c>
      <c r="AB52" s="55" t="s">
        <v>429</v>
      </c>
      <c r="AC52" s="56" t="s">
        <v>429</v>
      </c>
      <c r="AD52" s="56" t="s">
        <v>429</v>
      </c>
      <c r="AE52" s="56" t="s">
        <v>429</v>
      </c>
      <c r="AF52" s="56" t="s">
        <v>429</v>
      </c>
      <c r="AG52" s="57" t="s">
        <v>429</v>
      </c>
      <c r="AH52" s="58" t="s">
        <v>429</v>
      </c>
      <c r="AI52" s="59" t="s">
        <v>429</v>
      </c>
      <c r="AJ52" s="59" t="s">
        <v>429</v>
      </c>
      <c r="AK52" s="59" t="s">
        <v>429</v>
      </c>
      <c r="AL52" s="59" t="s">
        <v>429</v>
      </c>
    </row>
    <row r="53" spans="2:38" ht="5.25" customHeight="1" x14ac:dyDescent="0.25">
      <c r="B53" s="448"/>
      <c r="C53" s="448"/>
      <c r="D53" s="449"/>
      <c r="E53" s="453"/>
      <c r="F53" s="454"/>
      <c r="G53" s="454"/>
      <c r="H53" s="454"/>
      <c r="I53" s="455"/>
      <c r="J53" s="76" t="s">
        <v>429</v>
      </c>
      <c r="K53" s="77" t="s">
        <v>429</v>
      </c>
      <c r="L53" s="77" t="s">
        <v>429</v>
      </c>
      <c r="M53" s="77" t="s">
        <v>429</v>
      </c>
      <c r="N53" s="77" t="s">
        <v>429</v>
      </c>
      <c r="O53" s="78" t="s">
        <v>429</v>
      </c>
      <c r="P53" s="76" t="s">
        <v>429</v>
      </c>
      <c r="Q53" s="77" t="s">
        <v>429</v>
      </c>
      <c r="R53" s="77" t="s">
        <v>429</v>
      </c>
      <c r="S53" s="77" t="s">
        <v>429</v>
      </c>
      <c r="T53" s="77" t="s">
        <v>429</v>
      </c>
      <c r="U53" s="78" t="s">
        <v>429</v>
      </c>
      <c r="V53" s="245" t="s">
        <v>429</v>
      </c>
      <c r="W53" s="246" t="s">
        <v>429</v>
      </c>
      <c r="X53" s="68" t="s">
        <v>429</v>
      </c>
      <c r="Y53" s="68" t="s">
        <v>429</v>
      </c>
      <c r="Z53" s="68" t="s">
        <v>429</v>
      </c>
      <c r="AA53" s="69" t="s">
        <v>429</v>
      </c>
      <c r="AB53" s="55" t="s">
        <v>429</v>
      </c>
      <c r="AC53" s="56" t="s">
        <v>429</v>
      </c>
      <c r="AD53" s="56" t="s">
        <v>429</v>
      </c>
      <c r="AE53" s="56" t="s">
        <v>429</v>
      </c>
      <c r="AF53" s="56" t="s">
        <v>429</v>
      </c>
      <c r="AG53" s="57" t="s">
        <v>429</v>
      </c>
      <c r="AH53" s="58" t="s">
        <v>429</v>
      </c>
      <c r="AI53" s="59" t="s">
        <v>429</v>
      </c>
      <c r="AJ53" s="59" t="s">
        <v>429</v>
      </c>
      <c r="AK53" s="59" t="s">
        <v>429</v>
      </c>
      <c r="AL53" s="59" t="s">
        <v>429</v>
      </c>
    </row>
    <row r="54" spans="2:38" ht="3" hidden="1" customHeight="1" x14ac:dyDescent="0.25">
      <c r="B54" s="448"/>
      <c r="C54" s="448"/>
      <c r="D54" s="449"/>
      <c r="E54" s="453"/>
      <c r="F54" s="454"/>
      <c r="G54" s="454"/>
      <c r="H54" s="454"/>
      <c r="I54" s="455"/>
      <c r="J54" s="76" t="s">
        <v>429</v>
      </c>
      <c r="K54" s="77" t="s">
        <v>429</v>
      </c>
      <c r="L54" s="77" t="s">
        <v>429</v>
      </c>
      <c r="M54" s="77" t="s">
        <v>429</v>
      </c>
      <c r="N54" s="77" t="s">
        <v>429</v>
      </c>
      <c r="O54" s="78" t="s">
        <v>429</v>
      </c>
      <c r="P54" s="76" t="s">
        <v>429</v>
      </c>
      <c r="Q54" s="77" t="s">
        <v>429</v>
      </c>
      <c r="R54" s="77" t="s">
        <v>429</v>
      </c>
      <c r="S54" s="77" t="s">
        <v>429</v>
      </c>
      <c r="T54" s="77" t="s">
        <v>429</v>
      </c>
      <c r="U54" s="78" t="s">
        <v>429</v>
      </c>
      <c r="V54" s="245" t="s">
        <v>429</v>
      </c>
      <c r="W54" s="246" t="s">
        <v>429</v>
      </c>
      <c r="X54" s="68" t="s">
        <v>429</v>
      </c>
      <c r="Y54" s="68" t="s">
        <v>429</v>
      </c>
      <c r="Z54" s="68" t="s">
        <v>429</v>
      </c>
      <c r="AA54" s="69" t="s">
        <v>429</v>
      </c>
      <c r="AB54" s="55" t="s">
        <v>429</v>
      </c>
      <c r="AC54" s="56" t="s">
        <v>429</v>
      </c>
      <c r="AD54" s="56" t="s">
        <v>429</v>
      </c>
      <c r="AE54" s="56" t="s">
        <v>429</v>
      </c>
      <c r="AF54" s="56" t="s">
        <v>429</v>
      </c>
      <c r="AG54" s="57" t="s">
        <v>429</v>
      </c>
      <c r="AH54" s="58" t="s">
        <v>429</v>
      </c>
      <c r="AI54" s="59" t="s">
        <v>429</v>
      </c>
      <c r="AJ54" s="59" t="s">
        <v>429</v>
      </c>
      <c r="AK54" s="59" t="s">
        <v>429</v>
      </c>
      <c r="AL54" s="59" t="s">
        <v>429</v>
      </c>
    </row>
    <row r="55" spans="2:38" ht="15.75" hidden="1" x14ac:dyDescent="0.25">
      <c r="B55" s="448"/>
      <c r="C55" s="448"/>
      <c r="D55" s="449"/>
      <c r="E55" s="453"/>
      <c r="F55" s="454"/>
      <c r="G55" s="454"/>
      <c r="H55" s="454"/>
      <c r="I55" s="455"/>
      <c r="J55" s="76" t="s">
        <v>429</v>
      </c>
      <c r="K55" s="77" t="s">
        <v>429</v>
      </c>
      <c r="L55" s="77" t="s">
        <v>429</v>
      </c>
      <c r="M55" s="77" t="s">
        <v>429</v>
      </c>
      <c r="N55" s="77" t="s">
        <v>429</v>
      </c>
      <c r="O55" s="78" t="s">
        <v>429</v>
      </c>
      <c r="P55" s="76" t="s">
        <v>429</v>
      </c>
      <c r="Q55" s="77" t="s">
        <v>429</v>
      </c>
      <c r="R55" s="77" t="s">
        <v>429</v>
      </c>
      <c r="S55" s="77" t="s">
        <v>429</v>
      </c>
      <c r="T55" s="77" t="s">
        <v>429</v>
      </c>
      <c r="U55" s="78" t="s">
        <v>429</v>
      </c>
      <c r="V55" s="245" t="s">
        <v>429</v>
      </c>
      <c r="W55" s="246" t="s">
        <v>429</v>
      </c>
      <c r="X55" s="68" t="s">
        <v>429</v>
      </c>
      <c r="Y55" s="68" t="s">
        <v>429</v>
      </c>
      <c r="Z55" s="68" t="s">
        <v>429</v>
      </c>
      <c r="AA55" s="69" t="s">
        <v>429</v>
      </c>
      <c r="AB55" s="55" t="s">
        <v>429</v>
      </c>
      <c r="AC55" s="56" t="s">
        <v>429</v>
      </c>
      <c r="AD55" s="56" t="s">
        <v>429</v>
      </c>
      <c r="AE55" s="56" t="s">
        <v>429</v>
      </c>
      <c r="AF55" s="56" t="s">
        <v>429</v>
      </c>
      <c r="AG55" s="57" t="s">
        <v>429</v>
      </c>
      <c r="AH55" s="58" t="s">
        <v>429</v>
      </c>
      <c r="AI55" s="59" t="s">
        <v>429</v>
      </c>
      <c r="AJ55" s="59" t="s">
        <v>429</v>
      </c>
      <c r="AK55" s="59" t="s">
        <v>429</v>
      </c>
      <c r="AL55" s="59" t="s">
        <v>429</v>
      </c>
    </row>
    <row r="56" spans="2:38" ht="15.75" hidden="1" x14ac:dyDescent="0.25">
      <c r="B56" s="448"/>
      <c r="C56" s="448"/>
      <c r="D56" s="449"/>
      <c r="E56" s="453"/>
      <c r="F56" s="454"/>
      <c r="G56" s="454"/>
      <c r="H56" s="454"/>
      <c r="I56" s="455"/>
      <c r="J56" s="76" t="s">
        <v>429</v>
      </c>
      <c r="K56" s="77" t="s">
        <v>429</v>
      </c>
      <c r="L56" s="77" t="s">
        <v>429</v>
      </c>
      <c r="M56" s="77" t="s">
        <v>429</v>
      </c>
      <c r="N56" s="77" t="s">
        <v>429</v>
      </c>
      <c r="O56" s="78" t="s">
        <v>429</v>
      </c>
      <c r="P56" s="76" t="s">
        <v>429</v>
      </c>
      <c r="Q56" s="77" t="s">
        <v>429</v>
      </c>
      <c r="R56" s="77" t="s">
        <v>429</v>
      </c>
      <c r="S56" s="77" t="s">
        <v>429</v>
      </c>
      <c r="T56" s="77" t="s">
        <v>429</v>
      </c>
      <c r="U56" s="78" t="s">
        <v>429</v>
      </c>
      <c r="V56" s="245" t="s">
        <v>429</v>
      </c>
      <c r="W56" s="246" t="s">
        <v>429</v>
      </c>
      <c r="X56" s="68" t="s">
        <v>429</v>
      </c>
      <c r="Y56" s="68" t="s">
        <v>429</v>
      </c>
      <c r="Z56" s="68" t="s">
        <v>429</v>
      </c>
      <c r="AA56" s="69" t="s">
        <v>429</v>
      </c>
      <c r="AB56" s="55" t="s">
        <v>429</v>
      </c>
      <c r="AC56" s="56" t="s">
        <v>429</v>
      </c>
      <c r="AD56" s="56" t="s">
        <v>429</v>
      </c>
      <c r="AE56" s="56" t="s">
        <v>429</v>
      </c>
      <c r="AF56" s="56" t="s">
        <v>429</v>
      </c>
      <c r="AG56" s="57" t="s">
        <v>429</v>
      </c>
      <c r="AH56" s="58" t="s">
        <v>429</v>
      </c>
      <c r="AI56" s="59" t="s">
        <v>429</v>
      </c>
      <c r="AJ56" s="59" t="s">
        <v>429</v>
      </c>
      <c r="AK56" s="59" t="s">
        <v>429</v>
      </c>
      <c r="AL56" s="59" t="s">
        <v>429</v>
      </c>
    </row>
    <row r="57" spans="2:38" ht="16.5" thickBot="1" x14ac:dyDescent="0.3">
      <c r="B57" s="448"/>
      <c r="C57" s="448"/>
      <c r="D57" s="449"/>
      <c r="E57" s="456"/>
      <c r="F57" s="457"/>
      <c r="G57" s="457"/>
      <c r="H57" s="457"/>
      <c r="I57" s="458"/>
      <c r="J57" s="79" t="s">
        <v>429</v>
      </c>
      <c r="K57" s="80" t="s">
        <v>429</v>
      </c>
      <c r="L57" s="80" t="s">
        <v>429</v>
      </c>
      <c r="M57" s="80" t="s">
        <v>429</v>
      </c>
      <c r="N57" s="80" t="s">
        <v>429</v>
      </c>
      <c r="O57" s="81" t="s">
        <v>429</v>
      </c>
      <c r="P57" s="79" t="s">
        <v>429</v>
      </c>
      <c r="Q57" s="80" t="s">
        <v>429</v>
      </c>
      <c r="R57" s="80" t="s">
        <v>429</v>
      </c>
      <c r="S57" s="80" t="s">
        <v>429</v>
      </c>
      <c r="T57" s="80" t="s">
        <v>429</v>
      </c>
      <c r="U57" s="81" t="s">
        <v>429</v>
      </c>
      <c r="V57" s="248" t="s">
        <v>429</v>
      </c>
      <c r="W57" s="249" t="s">
        <v>429</v>
      </c>
      <c r="X57" s="71" t="s">
        <v>429</v>
      </c>
      <c r="Y57" s="71" t="s">
        <v>429</v>
      </c>
      <c r="Z57" s="71" t="s">
        <v>429</v>
      </c>
      <c r="AA57" s="72" t="s">
        <v>429</v>
      </c>
      <c r="AB57" s="60" t="s">
        <v>429</v>
      </c>
      <c r="AC57" s="61" t="s">
        <v>429</v>
      </c>
      <c r="AD57" s="61" t="s">
        <v>429</v>
      </c>
      <c r="AE57" s="61" t="s">
        <v>429</v>
      </c>
      <c r="AF57" s="61" t="s">
        <v>429</v>
      </c>
      <c r="AG57" s="62" t="s">
        <v>429</v>
      </c>
      <c r="AH57" s="58" t="s">
        <v>429</v>
      </c>
      <c r="AI57" s="59" t="s">
        <v>429</v>
      </c>
      <c r="AJ57" s="59" t="s">
        <v>429</v>
      </c>
      <c r="AK57" s="59" t="s">
        <v>429</v>
      </c>
      <c r="AL57" s="59" t="s">
        <v>429</v>
      </c>
    </row>
    <row r="58" spans="2:38" ht="15" customHeight="1" x14ac:dyDescent="0.25">
      <c r="J58" s="450" t="s">
        <v>168</v>
      </c>
      <c r="K58" s="451"/>
      <c r="L58" s="451"/>
      <c r="M58" s="451"/>
      <c r="N58" s="451"/>
      <c r="O58" s="452"/>
      <c r="P58" s="450" t="s">
        <v>169</v>
      </c>
      <c r="Q58" s="451"/>
      <c r="R58" s="451"/>
      <c r="S58" s="451"/>
      <c r="T58" s="451"/>
      <c r="U58" s="452"/>
      <c r="V58" s="450" t="s">
        <v>170</v>
      </c>
      <c r="W58" s="451"/>
      <c r="X58" s="451"/>
      <c r="Y58" s="451"/>
      <c r="Z58" s="451"/>
      <c r="AA58" s="452"/>
      <c r="AB58" s="450" t="s">
        <v>171</v>
      </c>
      <c r="AC58" s="500"/>
      <c r="AD58" s="451"/>
      <c r="AE58" s="451"/>
      <c r="AF58" s="451"/>
      <c r="AG58" s="451"/>
      <c r="AH58" s="450" t="s">
        <v>172</v>
      </c>
      <c r="AI58" s="451"/>
      <c r="AJ58" s="451"/>
      <c r="AK58" s="451"/>
      <c r="AL58" s="452"/>
    </row>
    <row r="59" spans="2:38" ht="15" customHeight="1" x14ac:dyDescent="0.25">
      <c r="J59" s="453"/>
      <c r="K59" s="454"/>
      <c r="L59" s="454"/>
      <c r="M59" s="454"/>
      <c r="N59" s="454"/>
      <c r="O59" s="455"/>
      <c r="P59" s="453"/>
      <c r="Q59" s="454"/>
      <c r="R59" s="454"/>
      <c r="S59" s="454"/>
      <c r="T59" s="454"/>
      <c r="U59" s="455"/>
      <c r="V59" s="453"/>
      <c r="W59" s="454"/>
      <c r="X59" s="454"/>
      <c r="Y59" s="454"/>
      <c r="Z59" s="454"/>
      <c r="AA59" s="455"/>
      <c r="AB59" s="453"/>
      <c r="AC59" s="454"/>
      <c r="AD59" s="454"/>
      <c r="AE59" s="454"/>
      <c r="AF59" s="454"/>
      <c r="AG59" s="454"/>
      <c r="AH59" s="469"/>
      <c r="AI59" s="482"/>
      <c r="AJ59" s="482"/>
      <c r="AK59" s="482"/>
      <c r="AL59" s="455"/>
    </row>
    <row r="60" spans="2:38" ht="15" customHeight="1" x14ac:dyDescent="0.25">
      <c r="J60" s="453"/>
      <c r="K60" s="454"/>
      <c r="L60" s="454"/>
      <c r="M60" s="454"/>
      <c r="N60" s="454"/>
      <c r="O60" s="455"/>
      <c r="P60" s="453"/>
      <c r="Q60" s="454"/>
      <c r="R60" s="454"/>
      <c r="S60" s="454"/>
      <c r="T60" s="454"/>
      <c r="U60" s="455"/>
      <c r="V60" s="453"/>
      <c r="W60" s="454"/>
      <c r="X60" s="454"/>
      <c r="Y60" s="454"/>
      <c r="Z60" s="454"/>
      <c r="AA60" s="455"/>
      <c r="AB60" s="453"/>
      <c r="AC60" s="454"/>
      <c r="AD60" s="454"/>
      <c r="AE60" s="454"/>
      <c r="AF60" s="454"/>
      <c r="AG60" s="454"/>
      <c r="AH60" s="469"/>
      <c r="AI60" s="482"/>
      <c r="AJ60" s="482"/>
      <c r="AK60" s="482"/>
      <c r="AL60" s="455"/>
    </row>
    <row r="61" spans="2:38" ht="15" customHeight="1" x14ac:dyDescent="0.25">
      <c r="J61" s="453"/>
      <c r="K61" s="454"/>
      <c r="L61" s="454"/>
      <c r="M61" s="454"/>
      <c r="N61" s="454"/>
      <c r="O61" s="455"/>
      <c r="P61" s="453"/>
      <c r="Q61" s="454"/>
      <c r="R61" s="454"/>
      <c r="S61" s="454"/>
      <c r="T61" s="454"/>
      <c r="U61" s="455"/>
      <c r="V61" s="453"/>
      <c r="W61" s="454"/>
      <c r="X61" s="454"/>
      <c r="Y61" s="454"/>
      <c r="Z61" s="454"/>
      <c r="AA61" s="455"/>
      <c r="AB61" s="453"/>
      <c r="AC61" s="454"/>
      <c r="AD61" s="454"/>
      <c r="AE61" s="454"/>
      <c r="AF61" s="454"/>
      <c r="AG61" s="454"/>
      <c r="AH61" s="453"/>
      <c r="AI61" s="482"/>
      <c r="AJ61" s="482"/>
      <c r="AK61" s="482"/>
      <c r="AL61" s="455"/>
    </row>
    <row r="62" spans="2:38" ht="15" customHeight="1" x14ac:dyDescent="0.25">
      <c r="J62" s="453"/>
      <c r="K62" s="454"/>
      <c r="L62" s="454"/>
      <c r="M62" s="454"/>
      <c r="N62" s="454"/>
      <c r="O62" s="455"/>
      <c r="P62" s="453"/>
      <c r="Q62" s="454"/>
      <c r="R62" s="454"/>
      <c r="S62" s="454"/>
      <c r="T62" s="454"/>
      <c r="U62" s="455"/>
      <c r="V62" s="453"/>
      <c r="W62" s="454"/>
      <c r="X62" s="454"/>
      <c r="Y62" s="454"/>
      <c r="Z62" s="454"/>
      <c r="AA62" s="455"/>
      <c r="AB62" s="453"/>
      <c r="AC62" s="454"/>
      <c r="AD62" s="454"/>
      <c r="AE62" s="454"/>
      <c r="AF62" s="454"/>
      <c r="AG62" s="454"/>
      <c r="AH62" s="453"/>
      <c r="AI62" s="482"/>
      <c r="AJ62" s="482"/>
      <c r="AK62" s="482"/>
      <c r="AL62" s="455"/>
    </row>
    <row r="63" spans="2:38" ht="28.5" customHeight="1" thickBot="1" x14ac:dyDescent="0.3">
      <c r="J63" s="456"/>
      <c r="K63" s="457"/>
      <c r="L63" s="457"/>
      <c r="M63" s="457"/>
      <c r="N63" s="457"/>
      <c r="O63" s="458"/>
      <c r="P63" s="456"/>
      <c r="Q63" s="457"/>
      <c r="R63" s="457"/>
      <c r="S63" s="457"/>
      <c r="T63" s="457"/>
      <c r="U63" s="458"/>
      <c r="V63" s="456"/>
      <c r="W63" s="457"/>
      <c r="X63" s="457"/>
      <c r="Y63" s="457"/>
      <c r="Z63" s="457"/>
      <c r="AA63" s="458"/>
      <c r="AB63" s="456"/>
      <c r="AC63" s="457"/>
      <c r="AD63" s="457"/>
      <c r="AE63" s="457"/>
      <c r="AF63" s="457"/>
      <c r="AG63" s="457"/>
      <c r="AH63" s="456"/>
      <c r="AI63" s="457"/>
      <c r="AJ63" s="457"/>
      <c r="AK63" s="457"/>
      <c r="AL63" s="458"/>
    </row>
  </sheetData>
  <mergeCells count="22">
    <mergeCell ref="AH58:AL63"/>
    <mergeCell ref="E28:I37"/>
    <mergeCell ref="AN28:AS37"/>
    <mergeCell ref="AT28:AU35"/>
    <mergeCell ref="E38:I47"/>
    <mergeCell ref="AN38:AS47"/>
    <mergeCell ref="AT38:AU44"/>
    <mergeCell ref="E48:I57"/>
    <mergeCell ref="J58:O63"/>
    <mergeCell ref="P58:U63"/>
    <mergeCell ref="V58:AA63"/>
    <mergeCell ref="AB58:AG63"/>
    <mergeCell ref="B4:I6"/>
    <mergeCell ref="J4:AL6"/>
    <mergeCell ref="AT4:AU6"/>
    <mergeCell ref="B8:D57"/>
    <mergeCell ref="E8:I17"/>
    <mergeCell ref="AN8:AS17"/>
    <mergeCell ref="AT8:AU14"/>
    <mergeCell ref="E18:I27"/>
    <mergeCell ref="AN18:AS27"/>
    <mergeCell ref="AT18:AU27"/>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7E9D45-5DD1-467B-A6AD-0C1005509533}">
  <sheetPr>
    <tabColor rgb="FFFF0000"/>
  </sheetPr>
  <dimension ref="A1:JS59"/>
  <sheetViews>
    <sheetView topLeftCell="A4" zoomScale="71" zoomScaleNormal="71" workbookViewId="0">
      <selection activeCell="A50" sqref="A50:A54"/>
    </sheetView>
  </sheetViews>
  <sheetFormatPr baseColWidth="10" defaultColWidth="11.42578125" defaultRowHeight="15" x14ac:dyDescent="0.25"/>
  <cols>
    <col min="1" max="2" width="18.42578125" style="82" customWidth="1"/>
    <col min="3" max="3" width="15.5703125" customWidth="1"/>
    <col min="4" max="4" width="27.5703125" style="82" customWidth="1"/>
    <col min="5" max="5" width="18" style="236" customWidth="1"/>
    <col min="6" max="6" width="40.140625" customWidth="1"/>
    <col min="7" max="7" width="20.42578125" customWidth="1"/>
    <col min="8" max="8" width="10.42578125" style="237" customWidth="1"/>
    <col min="9" max="9" width="11.42578125" style="237" customWidth="1"/>
    <col min="10" max="10" width="10.140625" style="238" customWidth="1"/>
    <col min="11" max="11" width="11.42578125" style="237" customWidth="1"/>
    <col min="12" max="12" width="10.85546875" style="237" customWidth="1"/>
    <col min="13" max="13" width="18.28515625" style="237" bestFit="1" customWidth="1"/>
    <col min="14" max="14" width="18.28515625" bestFit="1" customWidth="1"/>
    <col min="15" max="15" width="32.85546875" customWidth="1"/>
    <col min="16" max="16" width="16.5703125" customWidth="1"/>
    <col min="17" max="18" width="14.28515625" customWidth="1"/>
    <col min="19" max="19" width="17.85546875" customWidth="1"/>
    <col min="20" max="20" width="15.140625" customWidth="1"/>
    <col min="21" max="21" width="16.140625" customWidth="1"/>
    <col min="22" max="177" width="11.42578125" style="7"/>
  </cols>
  <sheetData>
    <row r="1" spans="1:279" s="220" customFormat="1" ht="16.5" customHeight="1" x14ac:dyDescent="0.3">
      <c r="A1" s="420"/>
      <c r="B1" s="421"/>
      <c r="C1" s="421"/>
      <c r="D1" s="506" t="s">
        <v>435</v>
      </c>
      <c r="E1" s="506"/>
      <c r="F1" s="506"/>
      <c r="G1" s="506"/>
      <c r="H1" s="506"/>
      <c r="I1" s="506"/>
      <c r="J1" s="506"/>
      <c r="K1" s="506"/>
      <c r="L1" s="506"/>
      <c r="M1" s="506"/>
      <c r="N1" s="506"/>
      <c r="O1" s="506"/>
      <c r="P1" s="506"/>
      <c r="Q1" s="507"/>
      <c r="R1" s="241"/>
      <c r="S1" s="412" t="s">
        <v>67</v>
      </c>
      <c r="T1" s="412"/>
      <c r="U1" s="412"/>
      <c r="V1" s="219"/>
      <c r="W1" s="219"/>
      <c r="X1" s="219"/>
      <c r="Y1" s="219"/>
      <c r="Z1" s="219"/>
      <c r="AA1" s="219"/>
      <c r="AB1" s="219"/>
      <c r="AC1" s="219"/>
      <c r="AD1" s="219"/>
      <c r="AE1" s="219"/>
      <c r="AF1" s="219"/>
      <c r="AG1" s="219"/>
      <c r="AH1" s="219"/>
      <c r="AI1" s="219"/>
      <c r="AJ1" s="219"/>
      <c r="AK1" s="219"/>
      <c r="AL1" s="219"/>
      <c r="AM1" s="219"/>
      <c r="AN1" s="219"/>
      <c r="AO1" s="219"/>
      <c r="AP1" s="219"/>
      <c r="AQ1" s="219"/>
      <c r="AR1" s="219"/>
      <c r="AS1" s="219"/>
      <c r="AT1" s="219"/>
      <c r="AU1" s="219"/>
      <c r="AV1" s="219"/>
      <c r="AW1" s="219"/>
      <c r="AX1" s="219"/>
      <c r="AY1" s="219"/>
      <c r="AZ1" s="219"/>
      <c r="BA1" s="219"/>
      <c r="BB1" s="219"/>
      <c r="BC1" s="219"/>
      <c r="BD1" s="219"/>
      <c r="BE1" s="219"/>
      <c r="BF1" s="219"/>
      <c r="BG1" s="219"/>
      <c r="BH1" s="219"/>
      <c r="BI1" s="219"/>
      <c r="BJ1" s="219"/>
      <c r="BK1" s="219"/>
      <c r="BL1" s="219"/>
      <c r="BM1" s="219"/>
      <c r="BN1" s="219"/>
      <c r="BO1" s="219"/>
      <c r="BP1" s="219"/>
      <c r="BQ1" s="219"/>
      <c r="BR1" s="219"/>
      <c r="BS1" s="219"/>
      <c r="BT1" s="219"/>
      <c r="BU1" s="219"/>
      <c r="BV1" s="219"/>
      <c r="BW1" s="219"/>
      <c r="BX1" s="219"/>
      <c r="BY1" s="219"/>
      <c r="BZ1" s="219"/>
      <c r="CA1" s="219"/>
      <c r="CB1" s="219"/>
      <c r="CC1" s="219"/>
      <c r="CD1" s="219"/>
      <c r="CE1" s="219"/>
      <c r="CF1" s="219"/>
      <c r="CG1" s="219"/>
      <c r="CH1" s="219"/>
      <c r="CI1" s="219"/>
      <c r="CJ1" s="219"/>
      <c r="CK1" s="219"/>
      <c r="CL1" s="219"/>
      <c r="CM1" s="219"/>
      <c r="CN1" s="219"/>
      <c r="CO1" s="219"/>
      <c r="CP1" s="219"/>
      <c r="CQ1" s="219"/>
      <c r="CR1" s="219"/>
      <c r="CS1" s="219"/>
      <c r="CT1" s="219"/>
      <c r="CU1" s="219"/>
      <c r="CV1" s="219"/>
      <c r="CW1" s="219"/>
      <c r="CX1" s="219"/>
      <c r="CY1" s="219"/>
      <c r="CZ1" s="219"/>
      <c r="DA1" s="219"/>
      <c r="DB1" s="219"/>
      <c r="DC1" s="219"/>
      <c r="DD1" s="219"/>
      <c r="DE1" s="219"/>
      <c r="DF1" s="219"/>
      <c r="DG1" s="219"/>
      <c r="DH1" s="219"/>
      <c r="DI1" s="219"/>
      <c r="DJ1" s="219"/>
      <c r="DK1" s="219"/>
      <c r="DL1" s="219"/>
      <c r="DM1" s="219"/>
      <c r="DN1" s="219"/>
      <c r="DO1" s="219"/>
      <c r="DP1" s="219"/>
      <c r="DQ1" s="219"/>
      <c r="DR1" s="219"/>
      <c r="DS1" s="219"/>
      <c r="DT1" s="219"/>
      <c r="DU1" s="219"/>
      <c r="DV1" s="219"/>
      <c r="DW1" s="219"/>
      <c r="DX1" s="219"/>
      <c r="DY1" s="219"/>
      <c r="DZ1" s="219"/>
      <c r="EA1" s="219"/>
      <c r="EB1" s="219"/>
      <c r="EC1" s="219"/>
      <c r="ED1" s="219"/>
      <c r="EE1" s="219"/>
      <c r="EF1" s="219"/>
      <c r="EG1" s="219"/>
      <c r="EH1" s="219"/>
      <c r="EI1" s="219"/>
      <c r="EJ1" s="219"/>
      <c r="EK1" s="219"/>
      <c r="EL1" s="219"/>
      <c r="EM1" s="219"/>
      <c r="EN1" s="219"/>
      <c r="EO1" s="219"/>
      <c r="EP1" s="219"/>
      <c r="EQ1" s="219"/>
      <c r="ER1" s="219"/>
      <c r="ES1" s="219"/>
      <c r="ET1" s="219"/>
      <c r="EU1" s="219"/>
      <c r="EV1" s="219"/>
      <c r="EW1" s="219"/>
      <c r="EX1" s="219"/>
      <c r="EY1" s="219"/>
      <c r="EZ1" s="219"/>
      <c r="FA1" s="219"/>
      <c r="FB1" s="219"/>
      <c r="FC1" s="219"/>
      <c r="FD1" s="219"/>
      <c r="FE1" s="219"/>
      <c r="FF1" s="219"/>
      <c r="FG1" s="219"/>
      <c r="FH1" s="219"/>
      <c r="FI1" s="219"/>
      <c r="FJ1" s="219"/>
      <c r="FK1" s="219"/>
      <c r="FL1" s="219"/>
      <c r="FM1" s="219"/>
      <c r="FN1" s="219"/>
      <c r="FO1" s="219"/>
      <c r="FP1" s="219"/>
      <c r="FQ1" s="219"/>
      <c r="FR1" s="219"/>
      <c r="FS1" s="219"/>
      <c r="FT1" s="219"/>
      <c r="FU1" s="219"/>
      <c r="FV1" s="219"/>
      <c r="FW1" s="219"/>
      <c r="FX1" s="219"/>
      <c r="FY1" s="219"/>
      <c r="FZ1" s="219"/>
      <c r="GA1" s="219"/>
      <c r="GB1" s="219"/>
      <c r="GC1" s="219"/>
      <c r="GD1" s="219"/>
      <c r="GE1" s="219"/>
      <c r="GF1" s="219"/>
      <c r="GG1" s="219"/>
      <c r="GH1" s="219"/>
      <c r="GI1" s="219"/>
      <c r="GJ1" s="219"/>
      <c r="GK1" s="219"/>
      <c r="GL1" s="219"/>
      <c r="GM1" s="219"/>
      <c r="GN1" s="219"/>
      <c r="GO1" s="219"/>
      <c r="GP1" s="219"/>
      <c r="GQ1" s="219"/>
      <c r="GR1" s="219"/>
      <c r="GS1" s="219"/>
      <c r="GT1" s="219"/>
      <c r="GU1" s="219"/>
      <c r="GV1" s="219"/>
      <c r="GW1" s="219"/>
      <c r="GX1" s="219"/>
      <c r="GY1" s="219"/>
      <c r="GZ1" s="219"/>
      <c r="HA1" s="219"/>
      <c r="HB1" s="219"/>
      <c r="HC1" s="219"/>
      <c r="HD1" s="219"/>
      <c r="HE1" s="219"/>
      <c r="HF1" s="219"/>
      <c r="HG1" s="219"/>
      <c r="HH1" s="219"/>
      <c r="HI1" s="219"/>
      <c r="HJ1" s="219"/>
      <c r="HK1" s="219"/>
      <c r="HL1" s="219"/>
      <c r="HM1" s="219"/>
      <c r="HN1" s="219"/>
      <c r="HO1" s="219"/>
      <c r="HP1" s="219"/>
      <c r="HQ1" s="219"/>
      <c r="HR1" s="219"/>
      <c r="HS1" s="219"/>
      <c r="HT1" s="219"/>
      <c r="HU1" s="219"/>
      <c r="HV1" s="219"/>
      <c r="HW1" s="219"/>
      <c r="HX1" s="219"/>
      <c r="HY1" s="219"/>
      <c r="HZ1" s="219"/>
      <c r="IA1" s="219"/>
      <c r="IB1" s="219"/>
      <c r="IC1" s="219"/>
      <c r="ID1" s="219"/>
      <c r="IE1" s="219"/>
      <c r="IF1" s="219"/>
      <c r="IG1" s="219"/>
      <c r="IH1" s="219"/>
      <c r="II1" s="219"/>
      <c r="IJ1" s="219"/>
      <c r="IK1" s="219"/>
      <c r="IL1" s="219"/>
      <c r="IM1" s="219"/>
      <c r="IN1" s="219"/>
      <c r="IO1" s="219"/>
      <c r="IP1" s="219"/>
      <c r="IQ1" s="219"/>
      <c r="IR1" s="219"/>
      <c r="IS1" s="219"/>
      <c r="IT1" s="219"/>
      <c r="IU1" s="219"/>
      <c r="IV1" s="219"/>
      <c r="IW1" s="219"/>
      <c r="IX1" s="219"/>
      <c r="IY1" s="219"/>
      <c r="IZ1" s="219"/>
      <c r="JA1" s="219"/>
      <c r="JB1" s="219"/>
      <c r="JC1" s="219"/>
      <c r="JD1" s="219"/>
      <c r="JE1" s="219"/>
      <c r="JF1" s="219"/>
      <c r="JG1" s="219"/>
      <c r="JH1" s="219"/>
      <c r="JI1" s="219"/>
      <c r="JJ1" s="219"/>
      <c r="JK1" s="219"/>
      <c r="JL1" s="219"/>
      <c r="JM1" s="219"/>
      <c r="JN1" s="219"/>
      <c r="JO1" s="219"/>
      <c r="JP1" s="219"/>
      <c r="JQ1" s="219"/>
      <c r="JR1" s="219"/>
      <c r="JS1" s="219"/>
    </row>
    <row r="2" spans="1:279" s="220" customFormat="1" ht="39.75" customHeight="1" x14ac:dyDescent="0.3">
      <c r="A2" s="422"/>
      <c r="B2" s="423"/>
      <c r="C2" s="423"/>
      <c r="D2" s="508"/>
      <c r="E2" s="508"/>
      <c r="F2" s="508"/>
      <c r="G2" s="508"/>
      <c r="H2" s="508"/>
      <c r="I2" s="508"/>
      <c r="J2" s="508"/>
      <c r="K2" s="508"/>
      <c r="L2" s="508"/>
      <c r="M2" s="508"/>
      <c r="N2" s="508"/>
      <c r="O2" s="508"/>
      <c r="P2" s="508"/>
      <c r="Q2" s="509"/>
      <c r="R2" s="241"/>
      <c r="S2" s="412"/>
      <c r="T2" s="412"/>
      <c r="U2" s="412"/>
      <c r="V2" s="219"/>
      <c r="W2" s="219"/>
      <c r="X2" s="219"/>
      <c r="Y2" s="219"/>
      <c r="Z2" s="219"/>
      <c r="AA2" s="219"/>
      <c r="AB2" s="219"/>
      <c r="AC2" s="219"/>
      <c r="AD2" s="219"/>
      <c r="AE2" s="219"/>
      <c r="AF2" s="219"/>
      <c r="AG2" s="219"/>
      <c r="AH2" s="219"/>
      <c r="AI2" s="219"/>
      <c r="AJ2" s="219"/>
      <c r="AK2" s="219"/>
      <c r="AL2" s="219"/>
      <c r="AM2" s="219"/>
      <c r="AN2" s="219"/>
      <c r="AO2" s="219"/>
      <c r="AP2" s="219"/>
      <c r="AQ2" s="219"/>
      <c r="AR2" s="219"/>
      <c r="AS2" s="219"/>
      <c r="AT2" s="219"/>
      <c r="AU2" s="219"/>
      <c r="AV2" s="219"/>
      <c r="AW2" s="219"/>
      <c r="AX2" s="219"/>
      <c r="AY2" s="219"/>
      <c r="AZ2" s="219"/>
      <c r="BA2" s="219"/>
      <c r="BB2" s="219"/>
      <c r="BC2" s="219"/>
      <c r="BD2" s="219"/>
      <c r="BE2" s="219"/>
      <c r="BF2" s="219"/>
      <c r="BG2" s="219"/>
      <c r="BH2" s="219"/>
      <c r="BI2" s="219"/>
      <c r="BJ2" s="219"/>
      <c r="BK2" s="219"/>
      <c r="BL2" s="219"/>
      <c r="BM2" s="219"/>
      <c r="BN2" s="219"/>
      <c r="BO2" s="219"/>
      <c r="BP2" s="219"/>
      <c r="BQ2" s="219"/>
      <c r="BR2" s="219"/>
      <c r="BS2" s="219"/>
      <c r="BT2" s="219"/>
      <c r="BU2" s="219"/>
      <c r="BV2" s="219"/>
      <c r="BW2" s="219"/>
      <c r="BX2" s="219"/>
      <c r="BY2" s="219"/>
      <c r="BZ2" s="219"/>
      <c r="CA2" s="219"/>
      <c r="CB2" s="219"/>
      <c r="CC2" s="219"/>
      <c r="CD2" s="219"/>
      <c r="CE2" s="219"/>
      <c r="CF2" s="219"/>
      <c r="CG2" s="219"/>
      <c r="CH2" s="219"/>
      <c r="CI2" s="219"/>
      <c r="CJ2" s="219"/>
      <c r="CK2" s="219"/>
      <c r="CL2" s="219"/>
      <c r="CM2" s="219"/>
      <c r="CN2" s="219"/>
      <c r="CO2" s="219"/>
      <c r="CP2" s="219"/>
      <c r="CQ2" s="219"/>
      <c r="CR2" s="219"/>
      <c r="CS2" s="219"/>
      <c r="CT2" s="219"/>
      <c r="CU2" s="219"/>
      <c r="CV2" s="219"/>
      <c r="CW2" s="219"/>
      <c r="CX2" s="219"/>
      <c r="CY2" s="219"/>
      <c r="CZ2" s="219"/>
      <c r="DA2" s="219"/>
      <c r="DB2" s="219"/>
      <c r="DC2" s="219"/>
      <c r="DD2" s="219"/>
      <c r="DE2" s="219"/>
      <c r="DF2" s="219"/>
      <c r="DG2" s="219"/>
      <c r="DH2" s="219"/>
      <c r="DI2" s="219"/>
      <c r="DJ2" s="219"/>
      <c r="DK2" s="219"/>
      <c r="DL2" s="219"/>
      <c r="DM2" s="219"/>
      <c r="DN2" s="219"/>
      <c r="DO2" s="219"/>
      <c r="DP2" s="219"/>
      <c r="DQ2" s="219"/>
      <c r="DR2" s="219"/>
      <c r="DS2" s="219"/>
      <c r="DT2" s="219"/>
      <c r="DU2" s="219"/>
      <c r="DV2" s="219"/>
      <c r="DW2" s="219"/>
      <c r="DX2" s="219"/>
      <c r="DY2" s="219"/>
      <c r="DZ2" s="219"/>
      <c r="EA2" s="219"/>
      <c r="EB2" s="219"/>
      <c r="EC2" s="219"/>
      <c r="ED2" s="219"/>
      <c r="EE2" s="219"/>
      <c r="EF2" s="219"/>
      <c r="EG2" s="219"/>
      <c r="EH2" s="219"/>
      <c r="EI2" s="219"/>
      <c r="EJ2" s="219"/>
      <c r="EK2" s="219"/>
      <c r="EL2" s="219"/>
      <c r="EM2" s="219"/>
      <c r="EN2" s="219"/>
      <c r="EO2" s="219"/>
      <c r="EP2" s="219"/>
      <c r="EQ2" s="219"/>
      <c r="ER2" s="219"/>
      <c r="ES2" s="219"/>
      <c r="ET2" s="219"/>
      <c r="EU2" s="219"/>
      <c r="EV2" s="219"/>
      <c r="EW2" s="219"/>
      <c r="EX2" s="219"/>
      <c r="EY2" s="219"/>
      <c r="EZ2" s="219"/>
      <c r="FA2" s="219"/>
      <c r="FB2" s="219"/>
      <c r="FC2" s="219"/>
      <c r="FD2" s="219"/>
      <c r="FE2" s="219"/>
      <c r="FF2" s="219"/>
      <c r="FG2" s="219"/>
      <c r="FH2" s="219"/>
      <c r="FI2" s="219"/>
      <c r="FJ2" s="219"/>
      <c r="FK2" s="219"/>
      <c r="FL2" s="219"/>
      <c r="FM2" s="219"/>
      <c r="FN2" s="219"/>
      <c r="FO2" s="219"/>
      <c r="FP2" s="219"/>
      <c r="FQ2" s="219"/>
      <c r="FR2" s="219"/>
      <c r="FS2" s="219"/>
      <c r="FT2" s="219"/>
      <c r="FU2" s="219"/>
      <c r="FV2" s="219"/>
      <c r="FW2" s="219"/>
      <c r="FX2" s="219"/>
      <c r="FY2" s="219"/>
      <c r="FZ2" s="219"/>
      <c r="GA2" s="219"/>
      <c r="GB2" s="219"/>
      <c r="GC2" s="219"/>
      <c r="GD2" s="219"/>
      <c r="GE2" s="219"/>
      <c r="GF2" s="219"/>
      <c r="GG2" s="219"/>
      <c r="GH2" s="219"/>
      <c r="GI2" s="219"/>
      <c r="GJ2" s="219"/>
      <c r="GK2" s="219"/>
      <c r="GL2" s="219"/>
      <c r="GM2" s="219"/>
      <c r="GN2" s="219"/>
      <c r="GO2" s="219"/>
      <c r="GP2" s="219"/>
      <c r="GQ2" s="219"/>
      <c r="GR2" s="219"/>
      <c r="GS2" s="219"/>
      <c r="GT2" s="219"/>
      <c r="GU2" s="219"/>
      <c r="GV2" s="219"/>
      <c r="GW2" s="219"/>
      <c r="GX2" s="219"/>
      <c r="GY2" s="219"/>
      <c r="GZ2" s="219"/>
      <c r="HA2" s="219"/>
      <c r="HB2" s="219"/>
      <c r="HC2" s="219"/>
      <c r="HD2" s="219"/>
      <c r="HE2" s="219"/>
      <c r="HF2" s="219"/>
      <c r="HG2" s="219"/>
      <c r="HH2" s="219"/>
      <c r="HI2" s="219"/>
      <c r="HJ2" s="219"/>
      <c r="HK2" s="219"/>
      <c r="HL2" s="219"/>
      <c r="HM2" s="219"/>
      <c r="HN2" s="219"/>
      <c r="HO2" s="219"/>
      <c r="HP2" s="219"/>
      <c r="HQ2" s="219"/>
      <c r="HR2" s="219"/>
      <c r="HS2" s="219"/>
      <c r="HT2" s="219"/>
      <c r="HU2" s="219"/>
      <c r="HV2" s="219"/>
      <c r="HW2" s="219"/>
      <c r="HX2" s="219"/>
      <c r="HY2" s="219"/>
      <c r="HZ2" s="219"/>
      <c r="IA2" s="219"/>
      <c r="IB2" s="219"/>
      <c r="IC2" s="219"/>
      <c r="ID2" s="219"/>
      <c r="IE2" s="219"/>
      <c r="IF2" s="219"/>
      <c r="IG2" s="219"/>
      <c r="IH2" s="219"/>
      <c r="II2" s="219"/>
      <c r="IJ2" s="219"/>
      <c r="IK2" s="219"/>
      <c r="IL2" s="219"/>
      <c r="IM2" s="219"/>
      <c r="IN2" s="219"/>
      <c r="IO2" s="219"/>
      <c r="IP2" s="219"/>
      <c r="IQ2" s="219"/>
      <c r="IR2" s="219"/>
      <c r="IS2" s="219"/>
      <c r="IT2" s="219"/>
      <c r="IU2" s="219"/>
      <c r="IV2" s="219"/>
      <c r="IW2" s="219"/>
      <c r="IX2" s="219"/>
      <c r="IY2" s="219"/>
      <c r="IZ2" s="219"/>
      <c r="JA2" s="219"/>
      <c r="JB2" s="219"/>
      <c r="JC2" s="219"/>
      <c r="JD2" s="219"/>
      <c r="JE2" s="219"/>
      <c r="JF2" s="219"/>
      <c r="JG2" s="219"/>
      <c r="JH2" s="219"/>
      <c r="JI2" s="219"/>
      <c r="JJ2" s="219"/>
      <c r="JK2" s="219"/>
      <c r="JL2" s="219"/>
      <c r="JM2" s="219"/>
      <c r="JN2" s="219"/>
      <c r="JO2" s="219"/>
      <c r="JP2" s="219"/>
      <c r="JQ2" s="219"/>
      <c r="JR2" s="219"/>
      <c r="JS2" s="219"/>
    </row>
    <row r="3" spans="1:279" s="220" customFormat="1" ht="3" customHeight="1" x14ac:dyDescent="0.3">
      <c r="A3" s="2"/>
      <c r="B3" s="2"/>
      <c r="C3" s="217"/>
      <c r="D3" s="508"/>
      <c r="E3" s="508"/>
      <c r="F3" s="508"/>
      <c r="G3" s="508"/>
      <c r="H3" s="508"/>
      <c r="I3" s="508"/>
      <c r="J3" s="508"/>
      <c r="K3" s="508"/>
      <c r="L3" s="508"/>
      <c r="M3" s="508"/>
      <c r="N3" s="508"/>
      <c r="O3" s="508"/>
      <c r="P3" s="508"/>
      <c r="Q3" s="509"/>
      <c r="R3" s="241"/>
      <c r="S3" s="412"/>
      <c r="T3" s="412"/>
      <c r="U3" s="412"/>
      <c r="V3" s="219"/>
      <c r="W3" s="219"/>
      <c r="X3" s="219"/>
      <c r="Y3" s="219"/>
      <c r="Z3" s="219"/>
      <c r="AA3" s="219"/>
      <c r="AB3" s="219"/>
      <c r="AC3" s="219"/>
      <c r="AD3" s="219"/>
      <c r="AE3" s="219"/>
      <c r="AF3" s="219"/>
      <c r="AG3" s="219"/>
      <c r="AH3" s="219"/>
      <c r="AI3" s="219"/>
      <c r="AJ3" s="219"/>
      <c r="AK3" s="219"/>
      <c r="AL3" s="219"/>
      <c r="AM3" s="219"/>
      <c r="AN3" s="219"/>
      <c r="AO3" s="219"/>
      <c r="AP3" s="219"/>
      <c r="AQ3" s="219"/>
      <c r="AR3" s="219"/>
      <c r="AS3" s="219"/>
      <c r="AT3" s="219"/>
      <c r="AU3" s="219"/>
      <c r="AV3" s="219"/>
      <c r="AW3" s="219"/>
      <c r="AX3" s="219"/>
      <c r="AY3" s="219"/>
      <c r="AZ3" s="219"/>
      <c r="BA3" s="219"/>
      <c r="BB3" s="219"/>
      <c r="BC3" s="219"/>
      <c r="BD3" s="219"/>
      <c r="BE3" s="219"/>
      <c r="BF3" s="219"/>
      <c r="BG3" s="219"/>
      <c r="BH3" s="219"/>
      <c r="BI3" s="219"/>
      <c r="BJ3" s="219"/>
      <c r="BK3" s="219"/>
      <c r="BL3" s="219"/>
      <c r="BM3" s="219"/>
      <c r="BN3" s="219"/>
      <c r="BO3" s="219"/>
      <c r="BP3" s="219"/>
      <c r="BQ3" s="219"/>
      <c r="BR3" s="219"/>
      <c r="BS3" s="219"/>
      <c r="BT3" s="219"/>
      <c r="BU3" s="219"/>
      <c r="BV3" s="219"/>
      <c r="BW3" s="219"/>
      <c r="BX3" s="219"/>
      <c r="BY3" s="219"/>
      <c r="BZ3" s="219"/>
      <c r="CA3" s="219"/>
      <c r="CB3" s="219"/>
      <c r="CC3" s="219"/>
      <c r="CD3" s="219"/>
      <c r="CE3" s="219"/>
      <c r="CF3" s="219"/>
      <c r="CG3" s="219"/>
      <c r="CH3" s="219"/>
      <c r="CI3" s="219"/>
      <c r="CJ3" s="219"/>
      <c r="CK3" s="219"/>
      <c r="CL3" s="219"/>
      <c r="CM3" s="219"/>
      <c r="CN3" s="219"/>
      <c r="CO3" s="219"/>
      <c r="CP3" s="219"/>
      <c r="CQ3" s="219"/>
      <c r="CR3" s="219"/>
      <c r="CS3" s="219"/>
      <c r="CT3" s="219"/>
      <c r="CU3" s="219"/>
      <c r="CV3" s="219"/>
      <c r="CW3" s="219"/>
      <c r="CX3" s="219"/>
      <c r="CY3" s="219"/>
      <c r="CZ3" s="219"/>
      <c r="DA3" s="219"/>
      <c r="DB3" s="219"/>
      <c r="DC3" s="219"/>
      <c r="DD3" s="219"/>
      <c r="DE3" s="219"/>
      <c r="DF3" s="219"/>
      <c r="DG3" s="219"/>
      <c r="DH3" s="219"/>
      <c r="DI3" s="219"/>
      <c r="DJ3" s="219"/>
      <c r="DK3" s="219"/>
      <c r="DL3" s="219"/>
      <c r="DM3" s="219"/>
      <c r="DN3" s="219"/>
      <c r="DO3" s="219"/>
      <c r="DP3" s="219"/>
      <c r="DQ3" s="219"/>
      <c r="DR3" s="219"/>
      <c r="DS3" s="219"/>
      <c r="DT3" s="219"/>
      <c r="DU3" s="219"/>
      <c r="DV3" s="219"/>
      <c r="DW3" s="219"/>
      <c r="DX3" s="219"/>
      <c r="DY3" s="219"/>
      <c r="DZ3" s="219"/>
      <c r="EA3" s="219"/>
      <c r="EB3" s="219"/>
      <c r="EC3" s="219"/>
      <c r="ED3" s="219"/>
      <c r="EE3" s="219"/>
      <c r="EF3" s="219"/>
      <c r="EG3" s="219"/>
      <c r="EH3" s="219"/>
      <c r="EI3" s="219"/>
      <c r="EJ3" s="219"/>
      <c r="EK3" s="219"/>
      <c r="EL3" s="219"/>
      <c r="EM3" s="219"/>
      <c r="EN3" s="219"/>
      <c r="EO3" s="219"/>
      <c r="EP3" s="219"/>
      <c r="EQ3" s="219"/>
      <c r="ER3" s="219"/>
      <c r="ES3" s="219"/>
      <c r="ET3" s="219"/>
      <c r="EU3" s="219"/>
      <c r="EV3" s="219"/>
      <c r="EW3" s="219"/>
      <c r="EX3" s="219"/>
      <c r="EY3" s="219"/>
      <c r="EZ3" s="219"/>
      <c r="FA3" s="219"/>
      <c r="FB3" s="219"/>
      <c r="FC3" s="219"/>
      <c r="FD3" s="219"/>
      <c r="FE3" s="219"/>
      <c r="FF3" s="219"/>
      <c r="FG3" s="219"/>
      <c r="FH3" s="219"/>
      <c r="FI3" s="219"/>
      <c r="FJ3" s="219"/>
      <c r="FK3" s="219"/>
      <c r="FL3" s="219"/>
      <c r="FM3" s="219"/>
      <c r="FN3" s="219"/>
      <c r="FO3" s="219"/>
      <c r="FP3" s="219"/>
      <c r="FQ3" s="219"/>
      <c r="FR3" s="219"/>
      <c r="FS3" s="219"/>
      <c r="FT3" s="219"/>
      <c r="FU3" s="219"/>
      <c r="FV3" s="219"/>
      <c r="FW3" s="219"/>
      <c r="FX3" s="219"/>
      <c r="FY3" s="219"/>
      <c r="FZ3" s="219"/>
      <c r="GA3" s="219"/>
      <c r="GB3" s="219"/>
      <c r="GC3" s="219"/>
      <c r="GD3" s="219"/>
      <c r="GE3" s="219"/>
      <c r="GF3" s="219"/>
      <c r="GG3" s="219"/>
      <c r="GH3" s="219"/>
      <c r="GI3" s="219"/>
      <c r="GJ3" s="219"/>
      <c r="GK3" s="219"/>
      <c r="GL3" s="219"/>
      <c r="GM3" s="219"/>
      <c r="GN3" s="219"/>
      <c r="GO3" s="219"/>
      <c r="GP3" s="219"/>
      <c r="GQ3" s="219"/>
      <c r="GR3" s="219"/>
      <c r="GS3" s="219"/>
      <c r="GT3" s="219"/>
      <c r="GU3" s="219"/>
      <c r="GV3" s="219"/>
      <c r="GW3" s="219"/>
      <c r="GX3" s="219"/>
      <c r="GY3" s="219"/>
      <c r="GZ3" s="219"/>
      <c r="HA3" s="219"/>
      <c r="HB3" s="219"/>
      <c r="HC3" s="219"/>
      <c r="HD3" s="219"/>
      <c r="HE3" s="219"/>
      <c r="HF3" s="219"/>
      <c r="HG3" s="219"/>
      <c r="HH3" s="219"/>
      <c r="HI3" s="219"/>
      <c r="HJ3" s="219"/>
      <c r="HK3" s="219"/>
      <c r="HL3" s="219"/>
      <c r="HM3" s="219"/>
      <c r="HN3" s="219"/>
      <c r="HO3" s="219"/>
      <c r="HP3" s="219"/>
      <c r="HQ3" s="219"/>
      <c r="HR3" s="219"/>
      <c r="HS3" s="219"/>
      <c r="HT3" s="219"/>
      <c r="HU3" s="219"/>
      <c r="HV3" s="219"/>
      <c r="HW3" s="219"/>
      <c r="HX3" s="219"/>
      <c r="HY3" s="219"/>
      <c r="HZ3" s="219"/>
      <c r="IA3" s="219"/>
      <c r="IB3" s="219"/>
      <c r="IC3" s="219"/>
      <c r="ID3" s="219"/>
      <c r="IE3" s="219"/>
      <c r="IF3" s="219"/>
      <c r="IG3" s="219"/>
      <c r="IH3" s="219"/>
      <c r="II3" s="219"/>
      <c r="IJ3" s="219"/>
      <c r="IK3" s="219"/>
      <c r="IL3" s="219"/>
      <c r="IM3" s="219"/>
      <c r="IN3" s="219"/>
      <c r="IO3" s="219"/>
      <c r="IP3" s="219"/>
      <c r="IQ3" s="219"/>
      <c r="IR3" s="219"/>
      <c r="IS3" s="219"/>
      <c r="IT3" s="219"/>
      <c r="IU3" s="219"/>
      <c r="IV3" s="219"/>
      <c r="IW3" s="219"/>
      <c r="IX3" s="219"/>
      <c r="IY3" s="219"/>
      <c r="IZ3" s="219"/>
      <c r="JA3" s="219"/>
      <c r="JB3" s="219"/>
      <c r="JC3" s="219"/>
      <c r="JD3" s="219"/>
      <c r="JE3" s="219"/>
      <c r="JF3" s="219"/>
      <c r="JG3" s="219"/>
      <c r="JH3" s="219"/>
      <c r="JI3" s="219"/>
      <c r="JJ3" s="219"/>
      <c r="JK3" s="219"/>
      <c r="JL3" s="219"/>
      <c r="JM3" s="219"/>
      <c r="JN3" s="219"/>
      <c r="JO3" s="219"/>
      <c r="JP3" s="219"/>
      <c r="JQ3" s="219"/>
      <c r="JR3" s="219"/>
      <c r="JS3" s="219"/>
    </row>
    <row r="4" spans="1:279" s="220" customFormat="1" ht="41.25" customHeight="1" x14ac:dyDescent="0.3">
      <c r="A4" s="413" t="s">
        <v>0</v>
      </c>
      <c r="B4" s="414"/>
      <c r="C4" s="415"/>
      <c r="D4" s="416" t="str">
        <f>'Mapa Final'!D4</f>
        <v>Administración de Justicia</v>
      </c>
      <c r="E4" s="417"/>
      <c r="F4" s="417"/>
      <c r="G4" s="417"/>
      <c r="H4" s="417"/>
      <c r="I4" s="417"/>
      <c r="J4" s="417"/>
      <c r="K4" s="417"/>
      <c r="L4" s="417"/>
      <c r="M4" s="417"/>
      <c r="N4" s="418"/>
      <c r="O4" s="419"/>
      <c r="P4" s="419"/>
      <c r="Q4" s="419"/>
      <c r="R4" s="239"/>
      <c r="S4" s="1"/>
      <c r="T4" s="1"/>
      <c r="U4" s="1"/>
      <c r="V4" s="219"/>
      <c r="W4" s="219"/>
      <c r="X4" s="219"/>
      <c r="Y4" s="219"/>
      <c r="Z4" s="219"/>
      <c r="AA4" s="219"/>
      <c r="AB4" s="219"/>
      <c r="AC4" s="219"/>
      <c r="AD4" s="219"/>
      <c r="AE4" s="219"/>
      <c r="AF4" s="219"/>
      <c r="AG4" s="219"/>
      <c r="AH4" s="219"/>
      <c r="AI4" s="219"/>
      <c r="AJ4" s="219"/>
      <c r="AK4" s="219"/>
      <c r="AL4" s="219"/>
      <c r="AM4" s="219"/>
      <c r="AN4" s="219"/>
      <c r="AO4" s="219"/>
      <c r="AP4" s="219"/>
      <c r="AQ4" s="219"/>
      <c r="AR4" s="219"/>
      <c r="AS4" s="219"/>
      <c r="AT4" s="219"/>
      <c r="AU4" s="219"/>
      <c r="AV4" s="219"/>
      <c r="AW4" s="219"/>
      <c r="AX4" s="219"/>
      <c r="AY4" s="219"/>
      <c r="AZ4" s="219"/>
      <c r="BA4" s="219"/>
      <c r="BB4" s="219"/>
      <c r="BC4" s="219"/>
      <c r="BD4" s="219"/>
      <c r="BE4" s="219"/>
      <c r="BF4" s="219"/>
      <c r="BG4" s="219"/>
      <c r="BH4" s="219"/>
      <c r="BI4" s="219"/>
      <c r="BJ4" s="219"/>
      <c r="BK4" s="219"/>
      <c r="BL4" s="219"/>
      <c r="BM4" s="219"/>
      <c r="BN4" s="219"/>
      <c r="BO4" s="219"/>
      <c r="BP4" s="219"/>
      <c r="BQ4" s="219"/>
      <c r="BR4" s="219"/>
      <c r="BS4" s="219"/>
      <c r="BT4" s="219"/>
      <c r="BU4" s="219"/>
      <c r="BV4" s="219"/>
      <c r="BW4" s="219"/>
      <c r="BX4" s="219"/>
      <c r="BY4" s="219"/>
      <c r="BZ4" s="219"/>
      <c r="CA4" s="219"/>
      <c r="CB4" s="219"/>
      <c r="CC4" s="219"/>
      <c r="CD4" s="219"/>
      <c r="CE4" s="219"/>
      <c r="CF4" s="219"/>
      <c r="CG4" s="219"/>
      <c r="CH4" s="219"/>
      <c r="CI4" s="219"/>
      <c r="CJ4" s="219"/>
      <c r="CK4" s="219"/>
      <c r="CL4" s="219"/>
      <c r="CM4" s="219"/>
      <c r="CN4" s="219"/>
      <c r="CO4" s="219"/>
      <c r="CP4" s="219"/>
      <c r="CQ4" s="219"/>
      <c r="CR4" s="219"/>
      <c r="CS4" s="219"/>
      <c r="CT4" s="219"/>
      <c r="CU4" s="219"/>
      <c r="CV4" s="219"/>
      <c r="CW4" s="219"/>
      <c r="CX4" s="219"/>
      <c r="CY4" s="219"/>
      <c r="CZ4" s="219"/>
      <c r="DA4" s="219"/>
      <c r="DB4" s="219"/>
      <c r="DC4" s="219"/>
      <c r="DD4" s="219"/>
      <c r="DE4" s="219"/>
      <c r="DF4" s="219"/>
      <c r="DG4" s="219"/>
      <c r="DH4" s="219"/>
      <c r="DI4" s="219"/>
      <c r="DJ4" s="219"/>
      <c r="DK4" s="219"/>
      <c r="DL4" s="219"/>
      <c r="DM4" s="219"/>
      <c r="DN4" s="219"/>
      <c r="DO4" s="219"/>
      <c r="DP4" s="219"/>
      <c r="DQ4" s="219"/>
      <c r="DR4" s="219"/>
      <c r="DS4" s="219"/>
      <c r="DT4" s="219"/>
      <c r="DU4" s="219"/>
      <c r="DV4" s="219"/>
      <c r="DW4" s="219"/>
      <c r="DX4" s="219"/>
      <c r="DY4" s="219"/>
      <c r="DZ4" s="219"/>
      <c r="EA4" s="219"/>
      <c r="EB4" s="219"/>
      <c r="EC4" s="219"/>
      <c r="ED4" s="219"/>
      <c r="EE4" s="219"/>
      <c r="EF4" s="219"/>
      <c r="EG4" s="219"/>
      <c r="EH4" s="219"/>
      <c r="EI4" s="219"/>
      <c r="EJ4" s="219"/>
      <c r="EK4" s="219"/>
      <c r="EL4" s="219"/>
      <c r="EM4" s="219"/>
      <c r="EN4" s="219"/>
      <c r="EO4" s="219"/>
      <c r="EP4" s="219"/>
      <c r="EQ4" s="219"/>
      <c r="ER4" s="219"/>
      <c r="ES4" s="219"/>
      <c r="ET4" s="219"/>
      <c r="EU4" s="219"/>
      <c r="EV4" s="219"/>
      <c r="EW4" s="219"/>
      <c r="EX4" s="219"/>
      <c r="EY4" s="219"/>
      <c r="EZ4" s="219"/>
      <c r="FA4" s="219"/>
      <c r="FB4" s="219"/>
      <c r="FC4" s="219"/>
      <c r="FD4" s="219"/>
      <c r="FE4" s="219"/>
      <c r="FF4" s="219"/>
      <c r="FG4" s="219"/>
      <c r="FH4" s="219"/>
      <c r="FI4" s="219"/>
      <c r="FJ4" s="219"/>
      <c r="FK4" s="219"/>
      <c r="FL4" s="219"/>
      <c r="FM4" s="219"/>
      <c r="FN4" s="219"/>
      <c r="FO4" s="219"/>
      <c r="FP4" s="219"/>
      <c r="FQ4" s="219"/>
      <c r="FR4" s="219"/>
      <c r="FS4" s="219"/>
      <c r="FT4" s="219"/>
      <c r="FU4" s="219"/>
      <c r="FV4" s="219"/>
      <c r="FW4" s="219"/>
      <c r="FX4" s="219"/>
      <c r="FY4" s="219"/>
      <c r="FZ4" s="219"/>
      <c r="GA4" s="219"/>
      <c r="GB4" s="219"/>
      <c r="GC4" s="219"/>
      <c r="GD4" s="219"/>
      <c r="GE4" s="219"/>
      <c r="GF4" s="219"/>
      <c r="GG4" s="219"/>
      <c r="GH4" s="219"/>
      <c r="GI4" s="219"/>
      <c r="GJ4" s="219"/>
      <c r="GK4" s="219"/>
      <c r="GL4" s="219"/>
      <c r="GM4" s="219"/>
      <c r="GN4" s="219"/>
      <c r="GO4" s="219"/>
      <c r="GP4" s="219"/>
      <c r="GQ4" s="219"/>
      <c r="GR4" s="219"/>
      <c r="GS4" s="219"/>
      <c r="GT4" s="219"/>
      <c r="GU4" s="219"/>
      <c r="GV4" s="219"/>
      <c r="GW4" s="219"/>
      <c r="GX4" s="219"/>
      <c r="GY4" s="219"/>
      <c r="GZ4" s="219"/>
      <c r="HA4" s="219"/>
      <c r="HB4" s="219"/>
      <c r="HC4" s="219"/>
      <c r="HD4" s="219"/>
      <c r="HE4" s="219"/>
      <c r="HF4" s="219"/>
      <c r="HG4" s="219"/>
      <c r="HH4" s="219"/>
      <c r="HI4" s="219"/>
      <c r="HJ4" s="219"/>
      <c r="HK4" s="219"/>
      <c r="HL4" s="219"/>
      <c r="HM4" s="219"/>
      <c r="HN4" s="219"/>
      <c r="HO4" s="219"/>
      <c r="HP4" s="219"/>
      <c r="HQ4" s="219"/>
      <c r="HR4" s="219"/>
      <c r="HS4" s="219"/>
      <c r="HT4" s="219"/>
      <c r="HU4" s="219"/>
      <c r="HV4" s="219"/>
      <c r="HW4" s="219"/>
      <c r="HX4" s="219"/>
      <c r="HY4" s="219"/>
      <c r="HZ4" s="219"/>
      <c r="IA4" s="219"/>
      <c r="IB4" s="219"/>
      <c r="IC4" s="219"/>
      <c r="ID4" s="219"/>
      <c r="IE4" s="219"/>
      <c r="IF4" s="219"/>
      <c r="IG4" s="219"/>
      <c r="IH4" s="219"/>
      <c r="II4" s="219"/>
      <c r="IJ4" s="219"/>
      <c r="IK4" s="219"/>
      <c r="IL4" s="219"/>
      <c r="IM4" s="219"/>
      <c r="IN4" s="219"/>
      <c r="IO4" s="219"/>
      <c r="IP4" s="219"/>
      <c r="IQ4" s="219"/>
      <c r="IR4" s="219"/>
      <c r="IS4" s="219"/>
      <c r="IT4" s="219"/>
      <c r="IU4" s="219"/>
      <c r="IV4" s="219"/>
      <c r="IW4" s="219"/>
      <c r="IX4" s="219"/>
      <c r="IY4" s="219"/>
      <c r="IZ4" s="219"/>
      <c r="JA4" s="219"/>
      <c r="JB4" s="219"/>
      <c r="JC4" s="219"/>
      <c r="JD4" s="219"/>
      <c r="JE4" s="219"/>
      <c r="JF4" s="219"/>
      <c r="JG4" s="219"/>
      <c r="JH4" s="219"/>
      <c r="JI4" s="219"/>
      <c r="JJ4" s="219"/>
      <c r="JK4" s="219"/>
      <c r="JL4" s="219"/>
      <c r="JM4" s="219"/>
      <c r="JN4" s="219"/>
      <c r="JO4" s="219"/>
      <c r="JP4" s="219"/>
      <c r="JQ4" s="219"/>
      <c r="JR4" s="219"/>
      <c r="JS4" s="219"/>
    </row>
    <row r="5" spans="1:279" s="220" customFormat="1" ht="52.5" customHeight="1" x14ac:dyDescent="0.3">
      <c r="A5" s="413" t="s">
        <v>1</v>
      </c>
      <c r="B5" s="414"/>
      <c r="C5" s="415"/>
      <c r="D5" s="424" t="str">
        <f>'Mapa Final'!D5</f>
        <v>Administrar justicia dirigiendo la actuación procesal, hacia la emisión de una decisión de carácter definitivo mediante la aplicación de la normatividad vigente.</v>
      </c>
      <c r="E5" s="425"/>
      <c r="F5" s="425"/>
      <c r="G5" s="425"/>
      <c r="H5" s="425"/>
      <c r="I5" s="425"/>
      <c r="J5" s="425"/>
      <c r="K5" s="425"/>
      <c r="L5" s="425"/>
      <c r="M5" s="425"/>
      <c r="N5" s="426"/>
      <c r="O5" s="1"/>
      <c r="P5" s="1"/>
      <c r="Q5" s="1"/>
      <c r="R5" s="1"/>
      <c r="S5" s="1"/>
      <c r="T5" s="1"/>
      <c r="U5" s="1"/>
      <c r="V5" s="219"/>
      <c r="W5" s="219"/>
      <c r="X5" s="219"/>
      <c r="Y5" s="219"/>
      <c r="Z5" s="219"/>
      <c r="AA5" s="219"/>
      <c r="AB5" s="219"/>
      <c r="AC5" s="219"/>
      <c r="AD5" s="219"/>
      <c r="AE5" s="219"/>
      <c r="AF5" s="219"/>
      <c r="AG5" s="219"/>
      <c r="AH5" s="219"/>
      <c r="AI5" s="219"/>
      <c r="AJ5" s="219"/>
      <c r="AK5" s="219"/>
      <c r="AL5" s="219"/>
      <c r="AM5" s="219"/>
      <c r="AN5" s="219"/>
      <c r="AO5" s="219"/>
      <c r="AP5" s="219"/>
      <c r="AQ5" s="219"/>
      <c r="AR5" s="219"/>
      <c r="AS5" s="219"/>
      <c r="AT5" s="219"/>
      <c r="AU5" s="219"/>
      <c r="AV5" s="219"/>
      <c r="AW5" s="219"/>
      <c r="AX5" s="219"/>
      <c r="AY5" s="219"/>
      <c r="AZ5" s="219"/>
      <c r="BA5" s="219"/>
      <c r="BB5" s="219"/>
      <c r="BC5" s="219"/>
      <c r="BD5" s="219"/>
      <c r="BE5" s="219"/>
      <c r="BF5" s="219"/>
      <c r="BG5" s="219"/>
      <c r="BH5" s="219"/>
      <c r="BI5" s="219"/>
      <c r="BJ5" s="219"/>
      <c r="BK5" s="219"/>
      <c r="BL5" s="219"/>
      <c r="BM5" s="219"/>
      <c r="BN5" s="219"/>
      <c r="BO5" s="219"/>
      <c r="BP5" s="219"/>
      <c r="BQ5" s="219"/>
      <c r="BR5" s="219"/>
      <c r="BS5" s="219"/>
      <c r="BT5" s="219"/>
      <c r="BU5" s="219"/>
      <c r="BV5" s="219"/>
      <c r="BW5" s="219"/>
      <c r="BX5" s="219"/>
      <c r="BY5" s="219"/>
      <c r="BZ5" s="219"/>
      <c r="CA5" s="219"/>
      <c r="CB5" s="219"/>
      <c r="CC5" s="219"/>
      <c r="CD5" s="219"/>
      <c r="CE5" s="219"/>
      <c r="CF5" s="219"/>
      <c r="CG5" s="219"/>
      <c r="CH5" s="219"/>
      <c r="CI5" s="219"/>
      <c r="CJ5" s="219"/>
      <c r="CK5" s="219"/>
      <c r="CL5" s="219"/>
      <c r="CM5" s="219"/>
      <c r="CN5" s="219"/>
      <c r="CO5" s="219"/>
      <c r="CP5" s="219"/>
      <c r="CQ5" s="219"/>
      <c r="CR5" s="219"/>
      <c r="CS5" s="219"/>
      <c r="CT5" s="219"/>
      <c r="CU5" s="219"/>
      <c r="CV5" s="219"/>
      <c r="CW5" s="219"/>
      <c r="CX5" s="219"/>
      <c r="CY5" s="219"/>
      <c r="CZ5" s="219"/>
      <c r="DA5" s="219"/>
      <c r="DB5" s="219"/>
      <c r="DC5" s="219"/>
      <c r="DD5" s="219"/>
      <c r="DE5" s="219"/>
      <c r="DF5" s="219"/>
      <c r="DG5" s="219"/>
      <c r="DH5" s="219"/>
      <c r="DI5" s="219"/>
      <c r="DJ5" s="219"/>
      <c r="DK5" s="219"/>
      <c r="DL5" s="219"/>
      <c r="DM5" s="219"/>
      <c r="DN5" s="219"/>
      <c r="DO5" s="219"/>
      <c r="DP5" s="219"/>
      <c r="DQ5" s="219"/>
      <c r="DR5" s="219"/>
      <c r="DS5" s="219"/>
      <c r="DT5" s="219"/>
      <c r="DU5" s="219"/>
      <c r="DV5" s="219"/>
      <c r="DW5" s="219"/>
      <c r="DX5" s="219"/>
      <c r="DY5" s="219"/>
      <c r="DZ5" s="219"/>
      <c r="EA5" s="219"/>
      <c r="EB5" s="219"/>
      <c r="EC5" s="219"/>
      <c r="ED5" s="219"/>
      <c r="EE5" s="219"/>
      <c r="EF5" s="219"/>
      <c r="EG5" s="219"/>
      <c r="EH5" s="219"/>
      <c r="EI5" s="219"/>
      <c r="EJ5" s="219"/>
      <c r="EK5" s="219"/>
      <c r="EL5" s="219"/>
      <c r="EM5" s="219"/>
      <c r="EN5" s="219"/>
      <c r="EO5" s="219"/>
      <c r="EP5" s="219"/>
      <c r="EQ5" s="219"/>
      <c r="ER5" s="219"/>
      <c r="ES5" s="219"/>
      <c r="ET5" s="219"/>
      <c r="EU5" s="219"/>
      <c r="EV5" s="219"/>
      <c r="EW5" s="219"/>
      <c r="EX5" s="219"/>
      <c r="EY5" s="219"/>
      <c r="EZ5" s="219"/>
      <c r="FA5" s="219"/>
      <c r="FB5" s="219"/>
      <c r="FC5" s="219"/>
      <c r="FD5" s="219"/>
      <c r="FE5" s="219"/>
      <c r="FF5" s="219"/>
      <c r="FG5" s="219"/>
      <c r="FH5" s="219"/>
      <c r="FI5" s="219"/>
      <c r="FJ5" s="219"/>
      <c r="FK5" s="219"/>
      <c r="FL5" s="219"/>
      <c r="FM5" s="219"/>
      <c r="FN5" s="219"/>
      <c r="FO5" s="219"/>
      <c r="FP5" s="219"/>
      <c r="FQ5" s="219"/>
      <c r="FR5" s="219"/>
      <c r="FS5" s="219"/>
      <c r="FT5" s="219"/>
      <c r="FU5" s="219"/>
      <c r="FV5" s="219"/>
      <c r="FW5" s="219"/>
      <c r="FX5" s="219"/>
      <c r="FY5" s="219"/>
      <c r="FZ5" s="219"/>
      <c r="GA5" s="219"/>
      <c r="GB5" s="219"/>
      <c r="GC5" s="219"/>
      <c r="GD5" s="219"/>
      <c r="GE5" s="219"/>
      <c r="GF5" s="219"/>
      <c r="GG5" s="219"/>
      <c r="GH5" s="219"/>
      <c r="GI5" s="219"/>
      <c r="GJ5" s="219"/>
      <c r="GK5" s="219"/>
      <c r="GL5" s="219"/>
      <c r="GM5" s="219"/>
      <c r="GN5" s="219"/>
      <c r="GO5" s="219"/>
      <c r="GP5" s="219"/>
      <c r="GQ5" s="219"/>
      <c r="GR5" s="219"/>
      <c r="GS5" s="219"/>
      <c r="GT5" s="219"/>
      <c r="GU5" s="219"/>
      <c r="GV5" s="219"/>
      <c r="GW5" s="219"/>
      <c r="GX5" s="219"/>
      <c r="GY5" s="219"/>
      <c r="GZ5" s="219"/>
      <c r="HA5" s="219"/>
      <c r="HB5" s="219"/>
      <c r="HC5" s="219"/>
      <c r="HD5" s="219"/>
      <c r="HE5" s="219"/>
      <c r="HF5" s="219"/>
      <c r="HG5" s="219"/>
      <c r="HH5" s="219"/>
      <c r="HI5" s="219"/>
      <c r="HJ5" s="219"/>
      <c r="HK5" s="219"/>
      <c r="HL5" s="219"/>
      <c r="HM5" s="219"/>
      <c r="HN5" s="219"/>
      <c r="HO5" s="219"/>
      <c r="HP5" s="219"/>
      <c r="HQ5" s="219"/>
      <c r="HR5" s="219"/>
      <c r="HS5" s="219"/>
      <c r="HT5" s="219"/>
      <c r="HU5" s="219"/>
      <c r="HV5" s="219"/>
      <c r="HW5" s="219"/>
      <c r="HX5" s="219"/>
      <c r="HY5" s="219"/>
      <c r="HZ5" s="219"/>
      <c r="IA5" s="219"/>
      <c r="IB5" s="219"/>
      <c r="IC5" s="219"/>
      <c r="ID5" s="219"/>
      <c r="IE5" s="219"/>
      <c r="IF5" s="219"/>
      <c r="IG5" s="219"/>
      <c r="IH5" s="219"/>
      <c r="II5" s="219"/>
      <c r="IJ5" s="219"/>
      <c r="IK5" s="219"/>
      <c r="IL5" s="219"/>
      <c r="IM5" s="219"/>
      <c r="IN5" s="219"/>
      <c r="IO5" s="219"/>
      <c r="IP5" s="219"/>
      <c r="IQ5" s="219"/>
      <c r="IR5" s="219"/>
      <c r="IS5" s="219"/>
      <c r="IT5" s="219"/>
      <c r="IU5" s="219"/>
      <c r="IV5" s="219"/>
      <c r="IW5" s="219"/>
      <c r="IX5" s="219"/>
      <c r="IY5" s="219"/>
      <c r="IZ5" s="219"/>
      <c r="JA5" s="219"/>
      <c r="JB5" s="219"/>
      <c r="JC5" s="219"/>
      <c r="JD5" s="219"/>
      <c r="JE5" s="219"/>
      <c r="JF5" s="219"/>
      <c r="JG5" s="219"/>
      <c r="JH5" s="219"/>
      <c r="JI5" s="219"/>
      <c r="JJ5" s="219"/>
      <c r="JK5" s="219"/>
      <c r="JL5" s="219"/>
      <c r="JM5" s="219"/>
      <c r="JN5" s="219"/>
      <c r="JO5" s="219"/>
      <c r="JP5" s="219"/>
      <c r="JQ5" s="219"/>
      <c r="JR5" s="219"/>
      <c r="JS5" s="219"/>
    </row>
    <row r="6" spans="1:279" s="220" customFormat="1" ht="32.25" customHeight="1" thickBot="1" x14ac:dyDescent="0.35">
      <c r="A6" s="413" t="s">
        <v>2</v>
      </c>
      <c r="B6" s="414"/>
      <c r="C6" s="415"/>
      <c r="D6" s="424" t="str">
        <f>'Mapa Final'!D6</f>
        <v>Despachos Judiciales Contencioso Administrativo de Ibague</v>
      </c>
      <c r="E6" s="425"/>
      <c r="F6" s="425"/>
      <c r="G6" s="425"/>
      <c r="H6" s="425"/>
      <c r="I6" s="425"/>
      <c r="J6" s="425"/>
      <c r="K6" s="425"/>
      <c r="L6" s="425"/>
      <c r="M6" s="425"/>
      <c r="N6" s="426"/>
      <c r="O6" s="1"/>
      <c r="P6" s="1"/>
      <c r="Q6" s="1"/>
      <c r="R6" s="1"/>
      <c r="S6" s="1"/>
      <c r="T6" s="1"/>
      <c r="U6" s="1"/>
      <c r="V6" s="219"/>
      <c r="W6" s="219"/>
      <c r="X6" s="219"/>
      <c r="Y6" s="219"/>
      <c r="Z6" s="219"/>
      <c r="AA6" s="219"/>
      <c r="AB6" s="219"/>
      <c r="AC6" s="219"/>
      <c r="AD6" s="219"/>
      <c r="AE6" s="219"/>
      <c r="AF6" s="219"/>
      <c r="AG6" s="219"/>
      <c r="AH6" s="219"/>
      <c r="AI6" s="219"/>
      <c r="AJ6" s="219"/>
      <c r="AK6" s="219"/>
      <c r="AL6" s="219"/>
      <c r="AM6" s="219"/>
      <c r="AN6" s="219"/>
      <c r="AO6" s="219"/>
      <c r="AP6" s="219"/>
      <c r="AQ6" s="219"/>
      <c r="AR6" s="219"/>
      <c r="AS6" s="219"/>
      <c r="AT6" s="219"/>
      <c r="AU6" s="219"/>
      <c r="AV6" s="219"/>
      <c r="AW6" s="219"/>
      <c r="AX6" s="219"/>
      <c r="AY6" s="219"/>
      <c r="AZ6" s="219"/>
      <c r="BA6" s="219"/>
      <c r="BB6" s="219"/>
      <c r="BC6" s="219"/>
      <c r="BD6" s="219"/>
      <c r="BE6" s="219"/>
      <c r="BF6" s="219"/>
      <c r="BG6" s="219"/>
      <c r="BH6" s="219"/>
      <c r="BI6" s="219"/>
      <c r="BJ6" s="219"/>
      <c r="BK6" s="219"/>
      <c r="BL6" s="219"/>
      <c r="BM6" s="219"/>
      <c r="BN6" s="219"/>
      <c r="BO6" s="219"/>
      <c r="BP6" s="219"/>
      <c r="BQ6" s="219"/>
      <c r="BR6" s="219"/>
      <c r="BS6" s="219"/>
      <c r="BT6" s="219"/>
      <c r="BU6" s="219"/>
      <c r="BV6" s="219"/>
      <c r="BW6" s="219"/>
      <c r="BX6" s="219"/>
      <c r="BY6" s="219"/>
      <c r="BZ6" s="219"/>
      <c r="CA6" s="219"/>
      <c r="CB6" s="219"/>
      <c r="CC6" s="219"/>
      <c r="CD6" s="219"/>
      <c r="CE6" s="219"/>
      <c r="CF6" s="219"/>
      <c r="CG6" s="219"/>
      <c r="CH6" s="219"/>
      <c r="CI6" s="219"/>
      <c r="CJ6" s="219"/>
      <c r="CK6" s="219"/>
      <c r="CL6" s="219"/>
      <c r="CM6" s="219"/>
      <c r="CN6" s="219"/>
      <c r="CO6" s="219"/>
      <c r="CP6" s="219"/>
      <c r="CQ6" s="219"/>
      <c r="CR6" s="219"/>
      <c r="CS6" s="219"/>
      <c r="CT6" s="219"/>
      <c r="CU6" s="219"/>
      <c r="CV6" s="219"/>
      <c r="CW6" s="219"/>
      <c r="CX6" s="219"/>
      <c r="CY6" s="219"/>
      <c r="CZ6" s="219"/>
      <c r="DA6" s="219"/>
      <c r="DB6" s="219"/>
      <c r="DC6" s="219"/>
      <c r="DD6" s="219"/>
      <c r="DE6" s="219"/>
      <c r="DF6" s="219"/>
      <c r="DG6" s="219"/>
      <c r="DH6" s="219"/>
      <c r="DI6" s="219"/>
      <c r="DJ6" s="219"/>
      <c r="DK6" s="219"/>
      <c r="DL6" s="219"/>
      <c r="DM6" s="219"/>
      <c r="DN6" s="219"/>
      <c r="DO6" s="219"/>
      <c r="DP6" s="219"/>
      <c r="DQ6" s="219"/>
      <c r="DR6" s="219"/>
      <c r="DS6" s="219"/>
      <c r="DT6" s="219"/>
      <c r="DU6" s="219"/>
      <c r="DV6" s="219"/>
      <c r="DW6" s="219"/>
      <c r="DX6" s="219"/>
      <c r="DY6" s="219"/>
      <c r="DZ6" s="219"/>
      <c r="EA6" s="219"/>
      <c r="EB6" s="219"/>
      <c r="EC6" s="219"/>
      <c r="ED6" s="219"/>
      <c r="EE6" s="219"/>
      <c r="EF6" s="219"/>
      <c r="EG6" s="219"/>
      <c r="EH6" s="219"/>
      <c r="EI6" s="219"/>
      <c r="EJ6" s="219"/>
      <c r="EK6" s="219"/>
      <c r="EL6" s="219"/>
      <c r="EM6" s="219"/>
      <c r="EN6" s="219"/>
      <c r="EO6" s="219"/>
      <c r="EP6" s="219"/>
      <c r="EQ6" s="219"/>
      <c r="ER6" s="219"/>
      <c r="ES6" s="219"/>
      <c r="ET6" s="219"/>
      <c r="EU6" s="219"/>
      <c r="EV6" s="219"/>
      <c r="EW6" s="219"/>
      <c r="EX6" s="219"/>
      <c r="EY6" s="219"/>
      <c r="EZ6" s="219"/>
      <c r="FA6" s="219"/>
      <c r="FB6" s="219"/>
      <c r="FC6" s="219"/>
      <c r="FD6" s="219"/>
      <c r="FE6" s="219"/>
      <c r="FF6" s="219"/>
      <c r="FG6" s="219"/>
      <c r="FH6" s="219"/>
      <c r="FI6" s="219"/>
      <c r="FJ6" s="219"/>
      <c r="FK6" s="219"/>
      <c r="FL6" s="219"/>
      <c r="FM6" s="219"/>
      <c r="FN6" s="219"/>
      <c r="FO6" s="219"/>
      <c r="FP6" s="219"/>
      <c r="FQ6" s="219"/>
      <c r="FR6" s="219"/>
      <c r="FS6" s="219"/>
      <c r="FT6" s="219"/>
      <c r="FU6" s="219"/>
      <c r="FV6" s="219"/>
      <c r="FW6" s="219"/>
      <c r="FX6" s="219"/>
      <c r="FY6" s="219"/>
      <c r="FZ6" s="219"/>
      <c r="GA6" s="219"/>
      <c r="GB6" s="219"/>
      <c r="GC6" s="219"/>
      <c r="GD6" s="219"/>
      <c r="GE6" s="219"/>
      <c r="GF6" s="219"/>
      <c r="GG6" s="219"/>
      <c r="GH6" s="219"/>
      <c r="GI6" s="219"/>
      <c r="GJ6" s="219"/>
      <c r="GK6" s="219"/>
      <c r="GL6" s="219"/>
      <c r="GM6" s="219"/>
      <c r="GN6" s="219"/>
      <c r="GO6" s="219"/>
      <c r="GP6" s="219"/>
      <c r="GQ6" s="219"/>
      <c r="GR6" s="219"/>
      <c r="GS6" s="219"/>
      <c r="GT6" s="219"/>
      <c r="GU6" s="219"/>
      <c r="GV6" s="219"/>
      <c r="GW6" s="219"/>
      <c r="GX6" s="219"/>
      <c r="GY6" s="219"/>
      <c r="GZ6" s="219"/>
      <c r="HA6" s="219"/>
      <c r="HB6" s="219"/>
      <c r="HC6" s="219"/>
      <c r="HD6" s="219"/>
      <c r="HE6" s="219"/>
      <c r="HF6" s="219"/>
      <c r="HG6" s="219"/>
      <c r="HH6" s="219"/>
      <c r="HI6" s="219"/>
      <c r="HJ6" s="219"/>
      <c r="HK6" s="219"/>
      <c r="HL6" s="219"/>
      <c r="HM6" s="219"/>
      <c r="HN6" s="219"/>
      <c r="HO6" s="219"/>
      <c r="HP6" s="219"/>
      <c r="HQ6" s="219"/>
      <c r="HR6" s="219"/>
      <c r="HS6" s="219"/>
      <c r="HT6" s="219"/>
      <c r="HU6" s="219"/>
      <c r="HV6" s="219"/>
      <c r="HW6" s="219"/>
      <c r="HX6" s="219"/>
      <c r="HY6" s="219"/>
      <c r="HZ6" s="219"/>
      <c r="IA6" s="219"/>
      <c r="IB6" s="219"/>
      <c r="IC6" s="219"/>
      <c r="ID6" s="219"/>
      <c r="IE6" s="219"/>
      <c r="IF6" s="219"/>
      <c r="IG6" s="219"/>
      <c r="IH6" s="219"/>
      <c r="II6" s="219"/>
      <c r="IJ6" s="219"/>
      <c r="IK6" s="219"/>
      <c r="IL6" s="219"/>
      <c r="IM6" s="219"/>
      <c r="IN6" s="219"/>
      <c r="IO6" s="219"/>
      <c r="IP6" s="219"/>
      <c r="IQ6" s="219"/>
      <c r="IR6" s="219"/>
      <c r="IS6" s="219"/>
      <c r="IT6" s="219"/>
      <c r="IU6" s="219"/>
      <c r="IV6" s="219"/>
      <c r="IW6" s="219"/>
      <c r="IX6" s="219"/>
      <c r="IY6" s="219"/>
      <c r="IZ6" s="219"/>
      <c r="JA6" s="219"/>
      <c r="JB6" s="219"/>
      <c r="JC6" s="219"/>
      <c r="JD6" s="219"/>
      <c r="JE6" s="219"/>
      <c r="JF6" s="219"/>
      <c r="JG6" s="219"/>
      <c r="JH6" s="219"/>
      <c r="JI6" s="219"/>
      <c r="JJ6" s="219"/>
      <c r="JK6" s="219"/>
      <c r="JL6" s="219"/>
      <c r="JM6" s="219"/>
      <c r="JN6" s="219"/>
      <c r="JO6" s="219"/>
      <c r="JP6" s="219"/>
      <c r="JQ6" s="219"/>
      <c r="JR6" s="219"/>
      <c r="JS6" s="219"/>
    </row>
    <row r="7" spans="1:279" s="223" customFormat="1" ht="38.25" customHeight="1" thickTop="1" thickBot="1" x14ac:dyDescent="0.3">
      <c r="A7" s="501" t="s">
        <v>436</v>
      </c>
      <c r="B7" s="502"/>
      <c r="C7" s="502"/>
      <c r="D7" s="502"/>
      <c r="E7" s="502"/>
      <c r="F7" s="503"/>
      <c r="G7" s="221"/>
      <c r="H7" s="504" t="s">
        <v>437</v>
      </c>
      <c r="I7" s="504"/>
      <c r="J7" s="504"/>
      <c r="K7" s="504" t="s">
        <v>438</v>
      </c>
      <c r="L7" s="504"/>
      <c r="M7" s="504"/>
      <c r="N7" s="505" t="s">
        <v>309</v>
      </c>
      <c r="O7" s="510" t="s">
        <v>439</v>
      </c>
      <c r="P7" s="512" t="s">
        <v>440</v>
      </c>
      <c r="Q7" s="515"/>
      <c r="R7" s="513"/>
      <c r="S7" s="512" t="s">
        <v>441</v>
      </c>
      <c r="T7" s="513"/>
      <c r="U7" s="514" t="s">
        <v>442</v>
      </c>
      <c r="V7" s="222"/>
      <c r="W7" s="222"/>
      <c r="X7" s="222"/>
      <c r="Y7" s="222"/>
      <c r="Z7" s="222"/>
      <c r="AA7" s="222"/>
      <c r="AB7" s="222"/>
      <c r="AC7" s="222"/>
      <c r="AD7" s="222"/>
      <c r="AE7" s="222"/>
      <c r="AF7" s="222"/>
      <c r="AG7" s="222"/>
      <c r="AH7" s="222"/>
      <c r="AI7" s="222"/>
      <c r="AJ7" s="222"/>
      <c r="AK7" s="222"/>
      <c r="AL7" s="222"/>
      <c r="AM7" s="222"/>
      <c r="AN7" s="222"/>
      <c r="AO7" s="222"/>
      <c r="AP7" s="222"/>
      <c r="AQ7" s="222"/>
      <c r="AR7" s="222"/>
      <c r="AS7" s="222"/>
      <c r="AT7" s="222"/>
      <c r="AU7" s="222"/>
      <c r="AV7" s="222"/>
      <c r="AW7" s="222"/>
      <c r="AX7" s="222"/>
      <c r="AY7" s="222"/>
      <c r="AZ7" s="222"/>
      <c r="BA7" s="222"/>
      <c r="BB7" s="222"/>
      <c r="BC7" s="222"/>
      <c r="BD7" s="222"/>
      <c r="BE7" s="222"/>
      <c r="BF7" s="222"/>
      <c r="BG7" s="222"/>
      <c r="BH7" s="222"/>
      <c r="BI7" s="222"/>
      <c r="BJ7" s="222"/>
      <c r="BK7" s="222"/>
      <c r="BL7" s="222"/>
      <c r="BM7" s="222"/>
      <c r="BN7" s="222"/>
      <c r="BO7" s="222"/>
      <c r="BP7" s="222"/>
      <c r="BQ7" s="222"/>
      <c r="BR7" s="222"/>
      <c r="BS7" s="222"/>
      <c r="BT7" s="222"/>
      <c r="BU7" s="222"/>
      <c r="BV7" s="222"/>
      <c r="BW7" s="222"/>
      <c r="BX7" s="222"/>
      <c r="BY7" s="222"/>
      <c r="BZ7" s="222"/>
      <c r="CA7" s="222"/>
      <c r="CB7" s="222"/>
      <c r="CC7" s="222"/>
      <c r="CD7" s="222"/>
      <c r="CE7" s="222"/>
      <c r="CF7" s="222"/>
      <c r="CG7" s="222"/>
      <c r="CH7" s="222"/>
      <c r="CI7" s="222"/>
      <c r="CJ7" s="222"/>
      <c r="CK7" s="222"/>
      <c r="CL7" s="222"/>
      <c r="CM7" s="222"/>
      <c r="CN7" s="222"/>
      <c r="CO7" s="222"/>
      <c r="CP7" s="222"/>
      <c r="CQ7" s="222"/>
      <c r="CR7" s="222"/>
      <c r="CS7" s="222"/>
      <c r="CT7" s="222"/>
      <c r="CU7" s="222"/>
      <c r="CV7" s="222"/>
      <c r="CW7" s="222"/>
      <c r="CX7" s="222"/>
      <c r="CY7" s="222"/>
      <c r="CZ7" s="222"/>
      <c r="DA7" s="222"/>
      <c r="DB7" s="222"/>
      <c r="DC7" s="222"/>
      <c r="DD7" s="222"/>
      <c r="DE7" s="222"/>
      <c r="DF7" s="222"/>
      <c r="DG7" s="222"/>
      <c r="DH7" s="222"/>
      <c r="DI7" s="222"/>
      <c r="DJ7" s="222"/>
      <c r="DK7" s="222"/>
      <c r="DL7" s="222"/>
      <c r="DM7" s="222"/>
      <c r="DN7" s="222"/>
      <c r="DO7" s="222"/>
      <c r="DP7" s="222"/>
      <c r="DQ7" s="222"/>
      <c r="DR7" s="222"/>
      <c r="DS7" s="222"/>
      <c r="DT7" s="222"/>
      <c r="DU7" s="222"/>
      <c r="DV7" s="222"/>
      <c r="DW7" s="222"/>
      <c r="DX7" s="222"/>
      <c r="DY7" s="222"/>
      <c r="DZ7" s="222"/>
      <c r="EA7" s="222"/>
      <c r="EB7" s="222"/>
      <c r="EC7" s="222"/>
      <c r="ED7" s="222"/>
      <c r="EE7" s="222"/>
      <c r="EF7" s="222"/>
      <c r="EG7" s="222"/>
      <c r="EH7" s="222"/>
      <c r="EI7" s="222"/>
      <c r="EJ7" s="222"/>
      <c r="EK7" s="222"/>
      <c r="EL7" s="222"/>
      <c r="EM7" s="222"/>
      <c r="EN7" s="222"/>
      <c r="EO7" s="222"/>
      <c r="EP7" s="222"/>
      <c r="EQ7" s="222"/>
      <c r="ER7" s="222"/>
      <c r="ES7" s="222"/>
      <c r="ET7" s="222"/>
      <c r="EU7" s="222"/>
      <c r="EV7" s="222"/>
      <c r="EW7" s="222"/>
      <c r="EX7" s="222"/>
      <c r="EY7" s="222"/>
      <c r="EZ7" s="222"/>
      <c r="FA7" s="222"/>
      <c r="FB7" s="222"/>
      <c r="FC7" s="222"/>
      <c r="FD7" s="222"/>
      <c r="FE7" s="222"/>
      <c r="FF7" s="222"/>
      <c r="FG7" s="222"/>
      <c r="FH7" s="222"/>
      <c r="FI7" s="222"/>
      <c r="FJ7" s="222"/>
      <c r="FK7" s="222"/>
      <c r="FL7" s="222"/>
      <c r="FM7" s="222"/>
      <c r="FN7" s="222"/>
      <c r="FO7" s="222"/>
      <c r="FP7" s="222"/>
      <c r="FQ7" s="222"/>
      <c r="FR7" s="222"/>
      <c r="FS7" s="222"/>
      <c r="FT7" s="222"/>
      <c r="FU7" s="222"/>
    </row>
    <row r="8" spans="1:279" s="231" customFormat="1" ht="81" customHeight="1" thickTop="1" thickBot="1" x14ac:dyDescent="0.3">
      <c r="A8" s="224" t="s">
        <v>211</v>
      </c>
      <c r="B8" s="224" t="s">
        <v>457</v>
      </c>
      <c r="C8" s="225" t="s">
        <v>8</v>
      </c>
      <c r="D8" s="226" t="s">
        <v>443</v>
      </c>
      <c r="E8" s="227" t="s">
        <v>10</v>
      </c>
      <c r="F8" s="227" t="s">
        <v>11</v>
      </c>
      <c r="G8" s="227" t="s">
        <v>12</v>
      </c>
      <c r="H8" s="228" t="s">
        <v>444</v>
      </c>
      <c r="I8" s="228" t="s">
        <v>38</v>
      </c>
      <c r="J8" s="228" t="s">
        <v>445</v>
      </c>
      <c r="K8" s="228" t="s">
        <v>444</v>
      </c>
      <c r="L8" s="228" t="s">
        <v>446</v>
      </c>
      <c r="M8" s="228" t="s">
        <v>445</v>
      </c>
      <c r="N8" s="505"/>
      <c r="O8" s="511"/>
      <c r="P8" s="229" t="s">
        <v>447</v>
      </c>
      <c r="Q8" s="229" t="s">
        <v>448</v>
      </c>
      <c r="R8" s="229" t="s">
        <v>495</v>
      </c>
      <c r="S8" s="229" t="s">
        <v>449</v>
      </c>
      <c r="T8" s="229" t="s">
        <v>450</v>
      </c>
      <c r="U8" s="514"/>
      <c r="V8" s="230"/>
      <c r="W8" s="230"/>
      <c r="X8" s="230"/>
      <c r="Y8" s="230"/>
      <c r="Z8" s="230"/>
      <c r="AA8" s="230"/>
      <c r="AB8" s="230"/>
      <c r="AC8" s="230"/>
      <c r="AD8" s="230"/>
      <c r="AE8" s="230"/>
      <c r="AF8" s="230"/>
      <c r="AG8" s="230"/>
      <c r="AH8" s="230"/>
      <c r="AI8" s="230"/>
      <c r="AJ8" s="230"/>
      <c r="AK8" s="230"/>
      <c r="AL8" s="230"/>
      <c r="AM8" s="230"/>
      <c r="AN8" s="230"/>
      <c r="AO8" s="230"/>
      <c r="AP8" s="230"/>
      <c r="AQ8" s="230"/>
      <c r="AR8" s="230"/>
      <c r="AS8" s="230"/>
      <c r="AT8" s="230"/>
      <c r="AU8" s="230"/>
      <c r="AV8" s="230"/>
      <c r="AW8" s="230"/>
      <c r="AX8" s="230"/>
      <c r="AY8" s="230"/>
      <c r="AZ8" s="230"/>
      <c r="BA8" s="230"/>
      <c r="BB8" s="230"/>
      <c r="BC8" s="230"/>
      <c r="BD8" s="230"/>
      <c r="BE8" s="230"/>
      <c r="BF8" s="230"/>
      <c r="BG8" s="230"/>
      <c r="BH8" s="230"/>
      <c r="BI8" s="230"/>
      <c r="BJ8" s="230"/>
      <c r="BK8" s="230"/>
      <c r="BL8" s="230"/>
      <c r="BM8" s="230"/>
      <c r="BN8" s="230"/>
      <c r="BO8" s="230"/>
      <c r="BP8" s="230"/>
      <c r="BQ8" s="230"/>
      <c r="BR8" s="230"/>
      <c r="BS8" s="230"/>
      <c r="BT8" s="230"/>
      <c r="BU8" s="230"/>
      <c r="BV8" s="230"/>
      <c r="BW8" s="230"/>
      <c r="BX8" s="230"/>
      <c r="BY8" s="230"/>
      <c r="BZ8" s="230"/>
      <c r="CA8" s="230"/>
      <c r="CB8" s="230"/>
      <c r="CC8" s="230"/>
      <c r="CD8" s="230"/>
      <c r="CE8" s="230"/>
      <c r="CF8" s="230"/>
      <c r="CG8" s="230"/>
      <c r="CH8" s="230"/>
      <c r="CI8" s="230"/>
      <c r="CJ8" s="230"/>
      <c r="CK8" s="230"/>
      <c r="CL8" s="230"/>
      <c r="CM8" s="230"/>
      <c r="CN8" s="230"/>
      <c r="CO8" s="230"/>
      <c r="CP8" s="230"/>
      <c r="CQ8" s="230"/>
      <c r="CR8" s="230"/>
      <c r="CS8" s="230"/>
      <c r="CT8" s="230"/>
      <c r="CU8" s="230"/>
      <c r="CV8" s="230"/>
      <c r="CW8" s="230"/>
      <c r="CX8" s="230"/>
      <c r="CY8" s="230"/>
      <c r="CZ8" s="230"/>
      <c r="DA8" s="230"/>
      <c r="DB8" s="230"/>
      <c r="DC8" s="230"/>
      <c r="DD8" s="230"/>
      <c r="DE8" s="230"/>
      <c r="DF8" s="230"/>
      <c r="DG8" s="230"/>
      <c r="DH8" s="230"/>
      <c r="DI8" s="230"/>
      <c r="DJ8" s="230"/>
      <c r="DK8" s="230"/>
      <c r="DL8" s="230"/>
      <c r="DM8" s="230"/>
      <c r="DN8" s="230"/>
      <c r="DO8" s="230"/>
      <c r="DP8" s="230"/>
      <c r="DQ8" s="230"/>
      <c r="DR8" s="230"/>
      <c r="DS8" s="230"/>
      <c r="DT8" s="230"/>
      <c r="DU8" s="230"/>
      <c r="DV8" s="230"/>
      <c r="DW8" s="230"/>
      <c r="DX8" s="230"/>
      <c r="DY8" s="230"/>
      <c r="DZ8" s="230"/>
      <c r="EA8" s="230"/>
      <c r="EB8" s="230"/>
      <c r="EC8" s="230"/>
      <c r="ED8" s="230"/>
      <c r="EE8" s="230"/>
      <c r="EF8" s="230"/>
      <c r="EG8" s="230"/>
      <c r="EH8" s="230"/>
      <c r="EI8" s="230"/>
      <c r="EJ8" s="230"/>
      <c r="EK8" s="230"/>
      <c r="EL8" s="230"/>
      <c r="EM8" s="230"/>
      <c r="EN8" s="230"/>
      <c r="EO8" s="230"/>
      <c r="EP8" s="230"/>
      <c r="EQ8" s="230"/>
      <c r="ER8" s="230"/>
      <c r="ES8" s="230"/>
      <c r="ET8" s="230"/>
      <c r="EU8" s="230"/>
      <c r="EV8" s="230"/>
      <c r="EW8" s="230"/>
      <c r="EX8" s="230"/>
      <c r="EY8" s="230"/>
      <c r="EZ8" s="230"/>
      <c r="FA8" s="230"/>
      <c r="FB8" s="230"/>
      <c r="FC8" s="230"/>
      <c r="FD8" s="230"/>
      <c r="FE8" s="230"/>
      <c r="FF8" s="230"/>
      <c r="FG8" s="230"/>
      <c r="FH8" s="230"/>
      <c r="FI8" s="230"/>
      <c r="FJ8" s="230"/>
      <c r="FK8" s="230"/>
      <c r="FL8" s="230"/>
      <c r="FM8" s="230"/>
      <c r="FN8" s="230"/>
      <c r="FO8" s="230"/>
      <c r="FP8" s="230"/>
      <c r="FQ8" s="230"/>
      <c r="FR8" s="230"/>
      <c r="FS8" s="230"/>
      <c r="FT8" s="230"/>
      <c r="FU8" s="230"/>
    </row>
    <row r="9" spans="1:279" s="232" customFormat="1" ht="10.5" customHeight="1" thickTop="1" thickBot="1" x14ac:dyDescent="0.3">
      <c r="A9" s="516"/>
      <c r="B9" s="517"/>
      <c r="C9" s="517"/>
      <c r="D9" s="517"/>
      <c r="E9" s="517"/>
      <c r="F9" s="517"/>
      <c r="G9" s="517"/>
      <c r="H9" s="517"/>
      <c r="I9" s="517"/>
      <c r="J9" s="517"/>
      <c r="K9" s="517"/>
      <c r="L9" s="517"/>
      <c r="M9" s="517"/>
      <c r="N9" s="517"/>
      <c r="U9" s="233"/>
      <c r="V9" s="234"/>
      <c r="W9" s="234"/>
      <c r="X9" s="234"/>
      <c r="Y9" s="234"/>
      <c r="Z9" s="234"/>
      <c r="AA9" s="234"/>
      <c r="AB9" s="234"/>
      <c r="AC9" s="234"/>
      <c r="AD9" s="234"/>
      <c r="AE9" s="234"/>
      <c r="AF9" s="234"/>
      <c r="AG9" s="234"/>
      <c r="AH9" s="234"/>
      <c r="AI9" s="234"/>
      <c r="AJ9" s="234"/>
      <c r="AK9" s="234"/>
      <c r="AL9" s="234"/>
      <c r="AM9" s="234"/>
      <c r="AN9" s="234"/>
      <c r="AO9" s="234"/>
      <c r="AP9" s="234"/>
      <c r="AQ9" s="234"/>
      <c r="AR9" s="234"/>
      <c r="AS9" s="234"/>
      <c r="AT9" s="234"/>
      <c r="AU9" s="234"/>
      <c r="AV9" s="234"/>
      <c r="AW9" s="234"/>
      <c r="AX9" s="234"/>
      <c r="AY9" s="234"/>
      <c r="AZ9" s="234"/>
      <c r="BA9" s="234"/>
      <c r="BB9" s="234"/>
      <c r="BC9" s="234"/>
      <c r="BD9" s="234"/>
      <c r="BE9" s="234"/>
      <c r="BF9" s="234"/>
      <c r="BG9" s="234"/>
      <c r="BH9" s="234"/>
      <c r="BI9" s="234"/>
      <c r="BJ9" s="234"/>
      <c r="BK9" s="234"/>
      <c r="BL9" s="234"/>
      <c r="BM9" s="234"/>
      <c r="BN9" s="234"/>
      <c r="BO9" s="234"/>
      <c r="BP9" s="234"/>
      <c r="BQ9" s="234"/>
      <c r="BR9" s="234"/>
      <c r="BS9" s="234"/>
      <c r="BT9" s="234"/>
      <c r="BU9" s="234"/>
      <c r="BV9" s="234"/>
      <c r="BW9" s="234"/>
      <c r="BX9" s="234"/>
      <c r="BY9" s="234"/>
      <c r="BZ9" s="234"/>
      <c r="CA9" s="234"/>
      <c r="CB9" s="234"/>
      <c r="CC9" s="234"/>
      <c r="CD9" s="234"/>
      <c r="CE9" s="234"/>
      <c r="CF9" s="234"/>
      <c r="CG9" s="234"/>
      <c r="CH9" s="234"/>
      <c r="CI9" s="234"/>
      <c r="CJ9" s="234"/>
      <c r="CK9" s="234"/>
      <c r="CL9" s="234"/>
      <c r="CM9" s="234"/>
      <c r="CN9" s="234"/>
      <c r="CO9" s="234"/>
      <c r="CP9" s="234"/>
      <c r="CQ9" s="234"/>
      <c r="CR9" s="234"/>
      <c r="CS9" s="234"/>
      <c r="CT9" s="234"/>
      <c r="CU9" s="234"/>
      <c r="CV9" s="234"/>
      <c r="CW9" s="234"/>
      <c r="CX9" s="234"/>
      <c r="CY9" s="234"/>
      <c r="CZ9" s="234"/>
      <c r="DA9" s="234"/>
      <c r="DB9" s="234"/>
      <c r="DC9" s="234"/>
      <c r="DD9" s="234"/>
      <c r="DE9" s="234"/>
      <c r="DF9" s="234"/>
      <c r="DG9" s="234"/>
      <c r="DH9" s="234"/>
      <c r="DI9" s="234"/>
      <c r="DJ9" s="234"/>
      <c r="DK9" s="234"/>
      <c r="DL9" s="234"/>
      <c r="DM9" s="234"/>
      <c r="DN9" s="234"/>
      <c r="DO9" s="234"/>
      <c r="DP9" s="234"/>
      <c r="DQ9" s="234"/>
      <c r="DR9" s="234"/>
      <c r="DS9" s="234"/>
      <c r="DT9" s="234"/>
      <c r="DU9" s="234"/>
      <c r="DV9" s="234"/>
      <c r="DW9" s="234"/>
      <c r="DX9" s="234"/>
      <c r="DY9" s="234"/>
      <c r="DZ9" s="234"/>
      <c r="EA9" s="234"/>
      <c r="EB9" s="234"/>
      <c r="EC9" s="234"/>
      <c r="ED9" s="234"/>
      <c r="EE9" s="234"/>
      <c r="EF9" s="234"/>
      <c r="EG9" s="234"/>
      <c r="EH9" s="234"/>
      <c r="EI9" s="234"/>
      <c r="EJ9" s="234"/>
      <c r="EK9" s="234"/>
      <c r="EL9" s="234"/>
      <c r="EM9" s="234"/>
      <c r="EN9" s="234"/>
      <c r="EO9" s="234"/>
      <c r="EP9" s="234"/>
      <c r="EQ9" s="234"/>
      <c r="ER9" s="234"/>
      <c r="ES9" s="234"/>
      <c r="ET9" s="234"/>
      <c r="EU9" s="234"/>
      <c r="EV9" s="234"/>
      <c r="EW9" s="234"/>
      <c r="EX9" s="234"/>
      <c r="EY9" s="234"/>
      <c r="EZ9" s="234"/>
      <c r="FA9" s="234"/>
      <c r="FB9" s="234"/>
      <c r="FC9" s="234"/>
      <c r="FD9" s="234"/>
      <c r="FE9" s="234"/>
      <c r="FF9" s="234"/>
      <c r="FG9" s="234"/>
      <c r="FH9" s="234"/>
      <c r="FI9" s="234"/>
      <c r="FJ9" s="234"/>
      <c r="FK9" s="234"/>
      <c r="FL9" s="234"/>
      <c r="FM9" s="234"/>
      <c r="FN9" s="234"/>
      <c r="FO9" s="234"/>
      <c r="FP9" s="234"/>
      <c r="FQ9" s="234"/>
      <c r="FR9" s="234"/>
      <c r="FS9" s="234"/>
      <c r="FT9" s="234"/>
      <c r="FU9" s="234"/>
    </row>
    <row r="10" spans="1:279" s="235" customFormat="1" ht="15" customHeight="1" x14ac:dyDescent="0.2">
      <c r="A10" s="518">
        <f>'Mapa Final'!A10</f>
        <v>1</v>
      </c>
      <c r="B10" s="521" t="str">
        <f>'Mapa Final'!B10</f>
        <v>Vencimiento de Términos</v>
      </c>
      <c r="C10" s="521" t="str">
        <f>'Mapa Final'!C10</f>
        <v>Vulneración de los derechos fundamentales de los ciudadanos</v>
      </c>
      <c r="D10" s="521" t="str">
        <f>'Mapa Final'!D10</f>
        <v xml:space="preserve">1. Falta de implementación de modelos operativos de preparación de audiencias (MOPA's) y guías de realización de audiencias para reducir el tiempo de las diligencias.
2.Insuficiencia de personal para la carga laboral presentada.
3.Incremento de solicitudes vía correo electrónico, reparto de demandas y solicitudes judiciales..
4.Afectación del orden público, genera mayor demanda y congestión de la justicia.
</v>
      </c>
      <c r="E10" s="524" t="str">
        <f>'Mapa Final'!E10</f>
        <v xml:space="preserve"> Actuaciones procesales después del vencimiento de los términos legales  </v>
      </c>
      <c r="F10" s="524" t="str">
        <f>'Mapa Final'!F10</f>
        <v xml:space="preserve">Posibilidad de vulneración de los derechos fundamentales de los ciudadanos  debido a las  actuaciones procesales después del vencimiento de los términos legales  </v>
      </c>
      <c r="G10" s="524" t="str">
        <f>'Mapa Final'!G10</f>
        <v>Usuarios, productos y prácticas organizacionales</v>
      </c>
      <c r="H10" s="530" t="str">
        <f>'Mapa Final'!I10</f>
        <v>Alta</v>
      </c>
      <c r="I10" s="533" t="str">
        <f>'Mapa Final'!L10</f>
        <v>Mayor</v>
      </c>
      <c r="J10" s="542" t="str">
        <f>'Mapa Final'!N10</f>
        <v xml:space="preserve">Alto </v>
      </c>
      <c r="K10" s="539" t="str">
        <f>'Mapa Final'!AA10</f>
        <v>Media</v>
      </c>
      <c r="L10" s="539" t="str">
        <f>'Mapa Final'!AE10</f>
        <v>Mayor</v>
      </c>
      <c r="M10" s="536" t="str">
        <f>'Mapa Final'!AG10</f>
        <v xml:space="preserve">Alto </v>
      </c>
      <c r="N10" s="539" t="str">
        <f>'Mapa Final'!AH10</f>
        <v>Evitar</v>
      </c>
      <c r="O10" s="527"/>
      <c r="P10" s="527"/>
      <c r="Q10" s="527"/>
      <c r="R10" s="527"/>
      <c r="S10" s="527"/>
      <c r="T10" s="527"/>
      <c r="U10" s="527"/>
      <c r="V10" s="35"/>
      <c r="W10" s="35"/>
      <c r="X10" s="35"/>
      <c r="Y10" s="35"/>
      <c r="Z10" s="35"/>
      <c r="AA10" s="35"/>
      <c r="AB10" s="35"/>
      <c r="AC10" s="35"/>
      <c r="AD10" s="35"/>
      <c r="AE10" s="35"/>
      <c r="AF10" s="35"/>
      <c r="AG10" s="35"/>
      <c r="AH10" s="35"/>
      <c r="AI10" s="35"/>
      <c r="AJ10" s="35"/>
      <c r="AK10" s="35"/>
      <c r="AL10" s="35"/>
      <c r="AM10" s="35"/>
      <c r="AN10" s="35"/>
      <c r="AO10" s="35"/>
      <c r="AP10" s="35"/>
      <c r="AQ10" s="35"/>
      <c r="AR10" s="35"/>
      <c r="AS10" s="35"/>
      <c r="AT10" s="35"/>
      <c r="AU10" s="35"/>
      <c r="AV10" s="35"/>
      <c r="AW10" s="35"/>
      <c r="AX10" s="35"/>
      <c r="AY10" s="35"/>
      <c r="AZ10" s="35"/>
      <c r="BA10" s="35"/>
      <c r="BB10" s="35"/>
      <c r="BC10" s="35"/>
      <c r="BD10" s="35"/>
      <c r="BE10" s="35"/>
      <c r="BF10" s="35"/>
      <c r="BG10" s="35"/>
      <c r="BH10" s="35"/>
      <c r="BI10" s="35"/>
      <c r="BJ10" s="35"/>
      <c r="BK10" s="35"/>
      <c r="BL10" s="35"/>
      <c r="BM10" s="35"/>
      <c r="BN10" s="35"/>
      <c r="BO10" s="35"/>
      <c r="BP10" s="35"/>
      <c r="BQ10" s="35"/>
      <c r="BR10" s="35"/>
      <c r="BS10" s="35"/>
      <c r="BT10" s="35"/>
      <c r="BU10" s="35"/>
      <c r="BV10" s="35"/>
      <c r="BW10" s="35"/>
      <c r="BX10" s="35"/>
      <c r="BY10" s="35"/>
      <c r="BZ10" s="35"/>
      <c r="CA10" s="35"/>
      <c r="CB10" s="35"/>
      <c r="CC10" s="35"/>
      <c r="CD10" s="35"/>
      <c r="CE10" s="35"/>
      <c r="CF10" s="35"/>
      <c r="CG10" s="35"/>
      <c r="CH10" s="35"/>
      <c r="CI10" s="35"/>
      <c r="CJ10" s="35"/>
      <c r="CK10" s="35"/>
      <c r="CL10" s="35"/>
      <c r="CM10" s="35"/>
      <c r="CN10" s="35"/>
      <c r="CO10" s="35"/>
      <c r="CP10" s="35"/>
      <c r="CQ10" s="35"/>
      <c r="CR10" s="35"/>
      <c r="CS10" s="35"/>
      <c r="CT10" s="35"/>
      <c r="CU10" s="35"/>
      <c r="CV10" s="35"/>
      <c r="CW10" s="35"/>
      <c r="CX10" s="35"/>
      <c r="CY10" s="35"/>
      <c r="CZ10" s="35"/>
      <c r="DA10" s="35"/>
      <c r="DB10" s="35"/>
      <c r="DC10" s="35"/>
      <c r="DD10" s="35"/>
      <c r="DE10" s="35"/>
      <c r="DF10" s="35"/>
      <c r="DG10" s="35"/>
      <c r="DH10" s="35"/>
      <c r="DI10" s="35"/>
      <c r="DJ10" s="35"/>
      <c r="DK10" s="35"/>
      <c r="DL10" s="35"/>
      <c r="DM10" s="35"/>
      <c r="DN10" s="35"/>
      <c r="DO10" s="35"/>
      <c r="DP10" s="35"/>
      <c r="DQ10" s="35"/>
      <c r="DR10" s="35"/>
      <c r="DS10" s="35"/>
      <c r="DT10" s="35"/>
      <c r="DU10" s="35"/>
      <c r="DV10" s="35"/>
      <c r="DW10" s="35"/>
      <c r="DX10" s="35"/>
      <c r="DY10" s="35"/>
      <c r="DZ10" s="35"/>
      <c r="EA10" s="35"/>
      <c r="EB10" s="35"/>
      <c r="EC10" s="35"/>
      <c r="ED10" s="35"/>
      <c r="EE10" s="35"/>
      <c r="EF10" s="35"/>
      <c r="EG10" s="35"/>
      <c r="EH10" s="35"/>
      <c r="EI10" s="35"/>
      <c r="EJ10" s="35"/>
      <c r="EK10" s="35"/>
      <c r="EL10" s="35"/>
      <c r="EM10" s="35"/>
      <c r="EN10" s="35"/>
      <c r="EO10" s="35"/>
      <c r="EP10" s="35"/>
      <c r="EQ10" s="35"/>
      <c r="ER10" s="35"/>
      <c r="ES10" s="35"/>
      <c r="ET10" s="35"/>
      <c r="EU10" s="35"/>
      <c r="EV10" s="35"/>
      <c r="EW10" s="35"/>
      <c r="EX10" s="35"/>
      <c r="EY10" s="35"/>
      <c r="EZ10" s="35"/>
      <c r="FA10" s="35"/>
      <c r="FB10" s="35"/>
      <c r="FC10" s="35"/>
      <c r="FD10" s="35"/>
      <c r="FE10" s="35"/>
      <c r="FF10" s="35"/>
      <c r="FG10" s="35"/>
      <c r="FH10" s="35"/>
      <c r="FI10" s="35"/>
      <c r="FJ10" s="35"/>
      <c r="FK10" s="35"/>
      <c r="FL10" s="35"/>
      <c r="FM10" s="35"/>
      <c r="FN10" s="35"/>
      <c r="FO10" s="35"/>
      <c r="FP10" s="35"/>
      <c r="FQ10" s="35"/>
      <c r="FR10" s="35"/>
      <c r="FS10" s="35"/>
      <c r="FT10" s="35"/>
      <c r="FU10" s="35"/>
    </row>
    <row r="11" spans="1:279" s="235" customFormat="1" ht="13.5" customHeight="1" x14ac:dyDescent="0.2">
      <c r="A11" s="519"/>
      <c r="B11" s="522"/>
      <c r="C11" s="522"/>
      <c r="D11" s="522"/>
      <c r="E11" s="525"/>
      <c r="F11" s="525"/>
      <c r="G11" s="525"/>
      <c r="H11" s="531"/>
      <c r="I11" s="534"/>
      <c r="J11" s="543"/>
      <c r="K11" s="540"/>
      <c r="L11" s="540"/>
      <c r="M11" s="537"/>
      <c r="N11" s="540"/>
      <c r="O11" s="528"/>
      <c r="P11" s="528"/>
      <c r="Q11" s="528"/>
      <c r="R11" s="528"/>
      <c r="S11" s="528"/>
      <c r="T11" s="528"/>
      <c r="U11" s="528"/>
      <c r="V11" s="35"/>
      <c r="W11" s="35"/>
      <c r="X11" s="35"/>
      <c r="Y11" s="35"/>
      <c r="Z11" s="35"/>
      <c r="AA11" s="35"/>
      <c r="AB11" s="35"/>
      <c r="AC11" s="35"/>
      <c r="AD11" s="35"/>
      <c r="AE11" s="35"/>
      <c r="AF11" s="35"/>
      <c r="AG11" s="35"/>
      <c r="AH11" s="35"/>
      <c r="AI11" s="35"/>
      <c r="AJ11" s="35"/>
      <c r="AK11" s="35"/>
      <c r="AL11" s="35"/>
      <c r="AM11" s="35"/>
      <c r="AN11" s="35"/>
      <c r="AO11" s="35"/>
      <c r="AP11" s="35"/>
      <c r="AQ11" s="35"/>
      <c r="AR11" s="35"/>
      <c r="AS11" s="35"/>
      <c r="AT11" s="35"/>
      <c r="AU11" s="35"/>
      <c r="AV11" s="35"/>
      <c r="AW11" s="35"/>
      <c r="AX11" s="35"/>
      <c r="AY11" s="35"/>
      <c r="AZ11" s="35"/>
      <c r="BA11" s="35"/>
      <c r="BB11" s="35"/>
      <c r="BC11" s="35"/>
      <c r="BD11" s="35"/>
      <c r="BE11" s="35"/>
      <c r="BF11" s="35"/>
      <c r="BG11" s="35"/>
      <c r="BH11" s="35"/>
      <c r="BI11" s="35"/>
      <c r="BJ11" s="35"/>
      <c r="BK11" s="35"/>
      <c r="BL11" s="35"/>
      <c r="BM11" s="35"/>
      <c r="BN11" s="35"/>
      <c r="BO11" s="35"/>
      <c r="BP11" s="35"/>
      <c r="BQ11" s="35"/>
      <c r="BR11" s="35"/>
      <c r="BS11" s="35"/>
      <c r="BT11" s="35"/>
      <c r="BU11" s="35"/>
      <c r="BV11" s="35"/>
      <c r="BW11" s="35"/>
      <c r="BX11" s="35"/>
      <c r="BY11" s="35"/>
      <c r="BZ11" s="35"/>
      <c r="CA11" s="35"/>
      <c r="CB11" s="35"/>
      <c r="CC11" s="35"/>
      <c r="CD11" s="35"/>
      <c r="CE11" s="35"/>
      <c r="CF11" s="35"/>
      <c r="CG11" s="35"/>
      <c r="CH11" s="35"/>
      <c r="CI11" s="35"/>
      <c r="CJ11" s="35"/>
      <c r="CK11" s="35"/>
      <c r="CL11" s="35"/>
      <c r="CM11" s="35"/>
      <c r="CN11" s="35"/>
      <c r="CO11" s="35"/>
      <c r="CP11" s="35"/>
      <c r="CQ11" s="35"/>
      <c r="CR11" s="35"/>
      <c r="CS11" s="35"/>
      <c r="CT11" s="35"/>
      <c r="CU11" s="35"/>
      <c r="CV11" s="35"/>
      <c r="CW11" s="35"/>
      <c r="CX11" s="35"/>
      <c r="CY11" s="35"/>
      <c r="CZ11" s="35"/>
      <c r="DA11" s="35"/>
      <c r="DB11" s="35"/>
      <c r="DC11" s="35"/>
      <c r="DD11" s="35"/>
      <c r="DE11" s="35"/>
      <c r="DF11" s="35"/>
      <c r="DG11" s="35"/>
      <c r="DH11" s="35"/>
      <c r="DI11" s="35"/>
      <c r="DJ11" s="35"/>
      <c r="DK11" s="35"/>
      <c r="DL11" s="35"/>
      <c r="DM11" s="35"/>
      <c r="DN11" s="35"/>
      <c r="DO11" s="35"/>
      <c r="DP11" s="35"/>
      <c r="DQ11" s="35"/>
      <c r="DR11" s="35"/>
      <c r="DS11" s="35"/>
      <c r="DT11" s="35"/>
      <c r="DU11" s="35"/>
      <c r="DV11" s="35"/>
      <c r="DW11" s="35"/>
      <c r="DX11" s="35"/>
      <c r="DY11" s="35"/>
      <c r="DZ11" s="35"/>
      <c r="EA11" s="35"/>
      <c r="EB11" s="35"/>
      <c r="EC11" s="35"/>
      <c r="ED11" s="35"/>
      <c r="EE11" s="35"/>
      <c r="EF11" s="35"/>
      <c r="EG11" s="35"/>
      <c r="EH11" s="35"/>
      <c r="EI11" s="35"/>
      <c r="EJ11" s="35"/>
      <c r="EK11" s="35"/>
      <c r="EL11" s="35"/>
      <c r="EM11" s="35"/>
      <c r="EN11" s="35"/>
      <c r="EO11" s="35"/>
      <c r="EP11" s="35"/>
      <c r="EQ11" s="35"/>
      <c r="ER11" s="35"/>
      <c r="ES11" s="35"/>
      <c r="ET11" s="35"/>
      <c r="EU11" s="35"/>
      <c r="EV11" s="35"/>
      <c r="EW11" s="35"/>
      <c r="EX11" s="35"/>
      <c r="EY11" s="35"/>
      <c r="EZ11" s="35"/>
      <c r="FA11" s="35"/>
      <c r="FB11" s="35"/>
      <c r="FC11" s="35"/>
      <c r="FD11" s="35"/>
      <c r="FE11" s="35"/>
      <c r="FF11" s="35"/>
      <c r="FG11" s="35"/>
      <c r="FH11" s="35"/>
      <c r="FI11" s="35"/>
      <c r="FJ11" s="35"/>
      <c r="FK11" s="35"/>
      <c r="FL11" s="35"/>
      <c r="FM11" s="35"/>
      <c r="FN11" s="35"/>
      <c r="FO11" s="35"/>
      <c r="FP11" s="35"/>
      <c r="FQ11" s="35"/>
      <c r="FR11" s="35"/>
      <c r="FS11" s="35"/>
      <c r="FT11" s="35"/>
      <c r="FU11" s="35"/>
    </row>
    <row r="12" spans="1:279" s="235" customFormat="1" ht="13.5" customHeight="1" x14ac:dyDescent="0.2">
      <c r="A12" s="519"/>
      <c r="B12" s="522"/>
      <c r="C12" s="522"/>
      <c r="D12" s="522"/>
      <c r="E12" s="525"/>
      <c r="F12" s="525"/>
      <c r="G12" s="525"/>
      <c r="H12" s="531"/>
      <c r="I12" s="534"/>
      <c r="J12" s="543"/>
      <c r="K12" s="540"/>
      <c r="L12" s="540"/>
      <c r="M12" s="537"/>
      <c r="N12" s="540"/>
      <c r="O12" s="528"/>
      <c r="P12" s="528"/>
      <c r="Q12" s="528"/>
      <c r="R12" s="528"/>
      <c r="S12" s="528"/>
      <c r="T12" s="528"/>
      <c r="U12" s="528"/>
      <c r="V12" s="35"/>
      <c r="W12" s="35"/>
      <c r="X12" s="35"/>
      <c r="Y12" s="35"/>
      <c r="Z12" s="35"/>
      <c r="AA12" s="35"/>
      <c r="AB12" s="35"/>
      <c r="AC12" s="35"/>
      <c r="AD12" s="35"/>
      <c r="AE12" s="35"/>
      <c r="AF12" s="35"/>
      <c r="AG12" s="35"/>
      <c r="AH12" s="35"/>
      <c r="AI12" s="35"/>
      <c r="AJ12" s="35"/>
      <c r="AK12" s="35"/>
      <c r="AL12" s="35"/>
      <c r="AM12" s="35"/>
      <c r="AN12" s="35"/>
      <c r="AO12" s="35"/>
      <c r="AP12" s="35"/>
      <c r="AQ12" s="35"/>
      <c r="AR12" s="35"/>
      <c r="AS12" s="35"/>
      <c r="AT12" s="35"/>
      <c r="AU12" s="35"/>
      <c r="AV12" s="35"/>
      <c r="AW12" s="35"/>
      <c r="AX12" s="35"/>
      <c r="AY12" s="35"/>
      <c r="AZ12" s="35"/>
      <c r="BA12" s="35"/>
      <c r="BB12" s="35"/>
      <c r="BC12" s="35"/>
      <c r="BD12" s="35"/>
      <c r="BE12" s="35"/>
      <c r="BF12" s="35"/>
      <c r="BG12" s="35"/>
      <c r="BH12" s="35"/>
      <c r="BI12" s="35"/>
      <c r="BJ12" s="35"/>
      <c r="BK12" s="35"/>
      <c r="BL12" s="35"/>
      <c r="BM12" s="35"/>
      <c r="BN12" s="35"/>
      <c r="BO12" s="35"/>
      <c r="BP12" s="35"/>
      <c r="BQ12" s="35"/>
      <c r="BR12" s="35"/>
      <c r="BS12" s="35"/>
      <c r="BT12" s="35"/>
      <c r="BU12" s="35"/>
      <c r="BV12" s="35"/>
      <c r="BW12" s="35"/>
      <c r="BX12" s="35"/>
      <c r="BY12" s="35"/>
      <c r="BZ12" s="35"/>
      <c r="CA12" s="35"/>
      <c r="CB12" s="35"/>
      <c r="CC12" s="35"/>
      <c r="CD12" s="35"/>
      <c r="CE12" s="35"/>
      <c r="CF12" s="35"/>
      <c r="CG12" s="35"/>
      <c r="CH12" s="35"/>
      <c r="CI12" s="35"/>
      <c r="CJ12" s="35"/>
      <c r="CK12" s="35"/>
      <c r="CL12" s="35"/>
      <c r="CM12" s="35"/>
      <c r="CN12" s="35"/>
      <c r="CO12" s="35"/>
      <c r="CP12" s="35"/>
      <c r="CQ12" s="35"/>
      <c r="CR12" s="35"/>
      <c r="CS12" s="35"/>
      <c r="CT12" s="35"/>
      <c r="CU12" s="35"/>
      <c r="CV12" s="35"/>
      <c r="CW12" s="35"/>
      <c r="CX12" s="35"/>
      <c r="CY12" s="35"/>
      <c r="CZ12" s="35"/>
      <c r="DA12" s="35"/>
      <c r="DB12" s="35"/>
      <c r="DC12" s="35"/>
      <c r="DD12" s="35"/>
      <c r="DE12" s="35"/>
      <c r="DF12" s="35"/>
      <c r="DG12" s="35"/>
      <c r="DH12" s="35"/>
      <c r="DI12" s="35"/>
      <c r="DJ12" s="35"/>
      <c r="DK12" s="35"/>
      <c r="DL12" s="35"/>
      <c r="DM12" s="35"/>
      <c r="DN12" s="35"/>
      <c r="DO12" s="35"/>
      <c r="DP12" s="35"/>
      <c r="DQ12" s="35"/>
      <c r="DR12" s="35"/>
      <c r="DS12" s="35"/>
      <c r="DT12" s="35"/>
      <c r="DU12" s="35"/>
      <c r="DV12" s="35"/>
      <c r="DW12" s="35"/>
      <c r="DX12" s="35"/>
      <c r="DY12" s="35"/>
      <c r="DZ12" s="35"/>
      <c r="EA12" s="35"/>
      <c r="EB12" s="35"/>
      <c r="EC12" s="35"/>
      <c r="ED12" s="35"/>
      <c r="EE12" s="35"/>
      <c r="EF12" s="35"/>
      <c r="EG12" s="35"/>
      <c r="EH12" s="35"/>
      <c r="EI12" s="35"/>
      <c r="EJ12" s="35"/>
      <c r="EK12" s="35"/>
      <c r="EL12" s="35"/>
      <c r="EM12" s="35"/>
      <c r="EN12" s="35"/>
      <c r="EO12" s="35"/>
      <c r="EP12" s="35"/>
      <c r="EQ12" s="35"/>
      <c r="ER12" s="35"/>
      <c r="ES12" s="35"/>
      <c r="ET12" s="35"/>
      <c r="EU12" s="35"/>
      <c r="EV12" s="35"/>
      <c r="EW12" s="35"/>
      <c r="EX12" s="35"/>
      <c r="EY12" s="35"/>
      <c r="EZ12" s="35"/>
      <c r="FA12" s="35"/>
      <c r="FB12" s="35"/>
      <c r="FC12" s="35"/>
      <c r="FD12" s="35"/>
      <c r="FE12" s="35"/>
      <c r="FF12" s="35"/>
      <c r="FG12" s="35"/>
      <c r="FH12" s="35"/>
      <c r="FI12" s="35"/>
      <c r="FJ12" s="35"/>
      <c r="FK12" s="35"/>
      <c r="FL12" s="35"/>
      <c r="FM12" s="35"/>
      <c r="FN12" s="35"/>
      <c r="FO12" s="35"/>
      <c r="FP12" s="35"/>
      <c r="FQ12" s="35"/>
      <c r="FR12" s="35"/>
      <c r="FS12" s="35"/>
      <c r="FT12" s="35"/>
      <c r="FU12" s="35"/>
    </row>
    <row r="13" spans="1:279" s="235" customFormat="1" ht="13.5" customHeight="1" x14ac:dyDescent="0.2">
      <c r="A13" s="519"/>
      <c r="B13" s="522"/>
      <c r="C13" s="522"/>
      <c r="D13" s="522"/>
      <c r="E13" s="525"/>
      <c r="F13" s="525"/>
      <c r="G13" s="525"/>
      <c r="H13" s="531"/>
      <c r="I13" s="534"/>
      <c r="J13" s="543"/>
      <c r="K13" s="540"/>
      <c r="L13" s="540"/>
      <c r="M13" s="537"/>
      <c r="N13" s="540"/>
      <c r="O13" s="528"/>
      <c r="P13" s="528"/>
      <c r="Q13" s="528"/>
      <c r="R13" s="528"/>
      <c r="S13" s="528"/>
      <c r="T13" s="528"/>
      <c r="U13" s="528"/>
      <c r="V13" s="35"/>
      <c r="W13" s="35"/>
      <c r="X13" s="35"/>
      <c r="Y13" s="35"/>
      <c r="Z13" s="35"/>
      <c r="AA13" s="35"/>
      <c r="AB13" s="35"/>
      <c r="AC13" s="35"/>
      <c r="AD13" s="35"/>
      <c r="AE13" s="35"/>
      <c r="AF13" s="35"/>
      <c r="AG13" s="35"/>
      <c r="AH13" s="35"/>
      <c r="AI13" s="35"/>
      <c r="AJ13" s="35"/>
      <c r="AK13" s="35"/>
      <c r="AL13" s="35"/>
      <c r="AM13" s="35"/>
      <c r="AN13" s="35"/>
      <c r="AO13" s="35"/>
      <c r="AP13" s="35"/>
      <c r="AQ13" s="35"/>
      <c r="AR13" s="35"/>
      <c r="AS13" s="35"/>
      <c r="AT13" s="35"/>
      <c r="AU13" s="35"/>
      <c r="AV13" s="35"/>
      <c r="AW13" s="35"/>
      <c r="AX13" s="35"/>
      <c r="AY13" s="35"/>
      <c r="AZ13" s="35"/>
      <c r="BA13" s="35"/>
      <c r="BB13" s="35"/>
      <c r="BC13" s="35"/>
      <c r="BD13" s="35"/>
      <c r="BE13" s="35"/>
      <c r="BF13" s="35"/>
      <c r="BG13" s="35"/>
      <c r="BH13" s="35"/>
      <c r="BI13" s="35"/>
      <c r="BJ13" s="35"/>
      <c r="BK13" s="35"/>
      <c r="BL13" s="35"/>
      <c r="BM13" s="35"/>
      <c r="BN13" s="35"/>
      <c r="BO13" s="35"/>
      <c r="BP13" s="35"/>
      <c r="BQ13" s="35"/>
      <c r="BR13" s="35"/>
      <c r="BS13" s="35"/>
      <c r="BT13" s="35"/>
      <c r="BU13" s="35"/>
      <c r="BV13" s="35"/>
      <c r="BW13" s="35"/>
      <c r="BX13" s="35"/>
      <c r="BY13" s="35"/>
      <c r="BZ13" s="35"/>
      <c r="CA13" s="35"/>
      <c r="CB13" s="35"/>
      <c r="CC13" s="35"/>
      <c r="CD13" s="35"/>
      <c r="CE13" s="35"/>
      <c r="CF13" s="35"/>
      <c r="CG13" s="35"/>
      <c r="CH13" s="35"/>
      <c r="CI13" s="35"/>
      <c r="CJ13" s="35"/>
      <c r="CK13" s="35"/>
      <c r="CL13" s="35"/>
      <c r="CM13" s="35"/>
      <c r="CN13" s="35"/>
      <c r="CO13" s="35"/>
      <c r="CP13" s="35"/>
      <c r="CQ13" s="35"/>
      <c r="CR13" s="35"/>
      <c r="CS13" s="35"/>
      <c r="CT13" s="35"/>
      <c r="CU13" s="35"/>
      <c r="CV13" s="35"/>
      <c r="CW13" s="35"/>
      <c r="CX13" s="35"/>
      <c r="CY13" s="35"/>
      <c r="CZ13" s="35"/>
      <c r="DA13" s="35"/>
      <c r="DB13" s="35"/>
      <c r="DC13" s="35"/>
      <c r="DD13" s="35"/>
      <c r="DE13" s="35"/>
      <c r="DF13" s="35"/>
      <c r="DG13" s="35"/>
      <c r="DH13" s="35"/>
      <c r="DI13" s="35"/>
      <c r="DJ13" s="35"/>
      <c r="DK13" s="35"/>
      <c r="DL13" s="35"/>
      <c r="DM13" s="35"/>
      <c r="DN13" s="35"/>
      <c r="DO13" s="35"/>
      <c r="DP13" s="35"/>
      <c r="DQ13" s="35"/>
      <c r="DR13" s="35"/>
      <c r="DS13" s="35"/>
      <c r="DT13" s="35"/>
      <c r="DU13" s="35"/>
      <c r="DV13" s="35"/>
      <c r="DW13" s="35"/>
      <c r="DX13" s="35"/>
      <c r="DY13" s="35"/>
      <c r="DZ13" s="35"/>
      <c r="EA13" s="35"/>
      <c r="EB13" s="35"/>
      <c r="EC13" s="35"/>
      <c r="ED13" s="35"/>
      <c r="EE13" s="35"/>
      <c r="EF13" s="35"/>
      <c r="EG13" s="35"/>
      <c r="EH13" s="35"/>
      <c r="EI13" s="35"/>
      <c r="EJ13" s="35"/>
      <c r="EK13" s="35"/>
      <c r="EL13" s="35"/>
      <c r="EM13" s="35"/>
      <c r="EN13" s="35"/>
      <c r="EO13" s="35"/>
      <c r="EP13" s="35"/>
      <c r="EQ13" s="35"/>
      <c r="ER13" s="35"/>
      <c r="ES13" s="35"/>
      <c r="ET13" s="35"/>
      <c r="EU13" s="35"/>
      <c r="EV13" s="35"/>
      <c r="EW13" s="35"/>
      <c r="EX13" s="35"/>
      <c r="EY13" s="35"/>
      <c r="EZ13" s="35"/>
      <c r="FA13" s="35"/>
      <c r="FB13" s="35"/>
      <c r="FC13" s="35"/>
      <c r="FD13" s="35"/>
      <c r="FE13" s="35"/>
      <c r="FF13" s="35"/>
      <c r="FG13" s="35"/>
      <c r="FH13" s="35"/>
      <c r="FI13" s="35"/>
      <c r="FJ13" s="35"/>
      <c r="FK13" s="35"/>
      <c r="FL13" s="35"/>
      <c r="FM13" s="35"/>
      <c r="FN13" s="35"/>
      <c r="FO13" s="35"/>
      <c r="FP13" s="35"/>
      <c r="FQ13" s="35"/>
      <c r="FR13" s="35"/>
      <c r="FS13" s="35"/>
      <c r="FT13" s="35"/>
      <c r="FU13" s="35"/>
    </row>
    <row r="14" spans="1:279" s="235" customFormat="1" ht="238.5" customHeight="1" thickBot="1" x14ac:dyDescent="0.25">
      <c r="A14" s="520"/>
      <c r="B14" s="523"/>
      <c r="C14" s="523"/>
      <c r="D14" s="523"/>
      <c r="E14" s="526"/>
      <c r="F14" s="526"/>
      <c r="G14" s="526"/>
      <c r="H14" s="532"/>
      <c r="I14" s="535"/>
      <c r="J14" s="544"/>
      <c r="K14" s="541"/>
      <c r="L14" s="541"/>
      <c r="M14" s="538"/>
      <c r="N14" s="541"/>
      <c r="O14" s="529"/>
      <c r="P14" s="529"/>
      <c r="Q14" s="529"/>
      <c r="R14" s="529"/>
      <c r="S14" s="529"/>
      <c r="T14" s="529"/>
      <c r="U14" s="529"/>
      <c r="V14" s="35"/>
      <c r="W14" s="35"/>
      <c r="X14" s="35"/>
      <c r="Y14" s="35"/>
      <c r="Z14" s="35"/>
      <c r="AA14" s="35"/>
      <c r="AB14" s="35"/>
      <c r="AC14" s="35"/>
      <c r="AD14" s="35"/>
      <c r="AE14" s="35"/>
      <c r="AF14" s="35"/>
      <c r="AG14" s="35"/>
      <c r="AH14" s="35"/>
      <c r="AI14" s="35"/>
      <c r="AJ14" s="35"/>
      <c r="AK14" s="35"/>
      <c r="AL14" s="35"/>
      <c r="AM14" s="35"/>
      <c r="AN14" s="35"/>
      <c r="AO14" s="35"/>
      <c r="AP14" s="35"/>
      <c r="AQ14" s="35"/>
      <c r="AR14" s="35"/>
      <c r="AS14" s="35"/>
      <c r="AT14" s="35"/>
      <c r="AU14" s="35"/>
      <c r="AV14" s="35"/>
      <c r="AW14" s="35"/>
      <c r="AX14" s="35"/>
      <c r="AY14" s="35"/>
      <c r="AZ14" s="35"/>
      <c r="BA14" s="35"/>
      <c r="BB14" s="35"/>
      <c r="BC14" s="35"/>
      <c r="BD14" s="35"/>
      <c r="BE14" s="35"/>
      <c r="BF14" s="35"/>
      <c r="BG14" s="35"/>
      <c r="BH14" s="35"/>
      <c r="BI14" s="35"/>
      <c r="BJ14" s="35"/>
      <c r="BK14" s="35"/>
      <c r="BL14" s="35"/>
      <c r="BM14" s="35"/>
      <c r="BN14" s="35"/>
      <c r="BO14" s="35"/>
      <c r="BP14" s="35"/>
      <c r="BQ14" s="35"/>
      <c r="BR14" s="35"/>
      <c r="BS14" s="35"/>
      <c r="BT14" s="35"/>
      <c r="BU14" s="35"/>
      <c r="BV14" s="35"/>
      <c r="BW14" s="35"/>
      <c r="BX14" s="35"/>
      <c r="BY14" s="35"/>
      <c r="BZ14" s="35"/>
      <c r="CA14" s="35"/>
      <c r="CB14" s="35"/>
      <c r="CC14" s="35"/>
      <c r="CD14" s="35"/>
      <c r="CE14" s="35"/>
      <c r="CF14" s="35"/>
      <c r="CG14" s="35"/>
      <c r="CH14" s="35"/>
      <c r="CI14" s="35"/>
      <c r="CJ14" s="35"/>
      <c r="CK14" s="35"/>
      <c r="CL14" s="35"/>
      <c r="CM14" s="35"/>
      <c r="CN14" s="35"/>
      <c r="CO14" s="35"/>
      <c r="CP14" s="35"/>
      <c r="CQ14" s="35"/>
      <c r="CR14" s="35"/>
      <c r="CS14" s="35"/>
      <c r="CT14" s="35"/>
      <c r="CU14" s="35"/>
      <c r="CV14" s="35"/>
      <c r="CW14" s="35"/>
      <c r="CX14" s="35"/>
      <c r="CY14" s="35"/>
      <c r="CZ14" s="35"/>
      <c r="DA14" s="35"/>
      <c r="DB14" s="35"/>
      <c r="DC14" s="35"/>
      <c r="DD14" s="35"/>
      <c r="DE14" s="35"/>
      <c r="DF14" s="35"/>
      <c r="DG14" s="35"/>
      <c r="DH14" s="35"/>
      <c r="DI14" s="35"/>
      <c r="DJ14" s="35"/>
      <c r="DK14" s="35"/>
      <c r="DL14" s="35"/>
      <c r="DM14" s="35"/>
      <c r="DN14" s="35"/>
      <c r="DO14" s="35"/>
      <c r="DP14" s="35"/>
      <c r="DQ14" s="35"/>
      <c r="DR14" s="35"/>
      <c r="DS14" s="35"/>
      <c r="DT14" s="35"/>
      <c r="DU14" s="35"/>
      <c r="DV14" s="35"/>
      <c r="DW14" s="35"/>
      <c r="DX14" s="35"/>
      <c r="DY14" s="35"/>
      <c r="DZ14" s="35"/>
      <c r="EA14" s="35"/>
      <c r="EB14" s="35"/>
      <c r="EC14" s="35"/>
      <c r="ED14" s="35"/>
      <c r="EE14" s="35"/>
      <c r="EF14" s="35"/>
      <c r="EG14" s="35"/>
      <c r="EH14" s="35"/>
      <c r="EI14" s="35"/>
      <c r="EJ14" s="35"/>
      <c r="EK14" s="35"/>
      <c r="EL14" s="35"/>
      <c r="EM14" s="35"/>
      <c r="EN14" s="35"/>
      <c r="EO14" s="35"/>
      <c r="EP14" s="35"/>
      <c r="EQ14" s="35"/>
      <c r="ER14" s="35"/>
      <c r="ES14" s="35"/>
      <c r="ET14" s="35"/>
      <c r="EU14" s="35"/>
      <c r="EV14" s="35"/>
      <c r="EW14" s="35"/>
      <c r="EX14" s="35"/>
      <c r="EY14" s="35"/>
      <c r="EZ14" s="35"/>
      <c r="FA14" s="35"/>
      <c r="FB14" s="35"/>
      <c r="FC14" s="35"/>
      <c r="FD14" s="35"/>
      <c r="FE14" s="35"/>
      <c r="FF14" s="35"/>
      <c r="FG14" s="35"/>
      <c r="FH14" s="35"/>
      <c r="FI14" s="35"/>
      <c r="FJ14" s="35"/>
      <c r="FK14" s="35"/>
      <c r="FL14" s="35"/>
      <c r="FM14" s="35"/>
      <c r="FN14" s="35"/>
      <c r="FO14" s="35"/>
      <c r="FP14" s="35"/>
      <c r="FQ14" s="35"/>
      <c r="FR14" s="35"/>
      <c r="FS14" s="35"/>
      <c r="FT14" s="35"/>
      <c r="FU14" s="35"/>
    </row>
    <row r="15" spans="1:279" s="235" customFormat="1" ht="15" customHeight="1" x14ac:dyDescent="0.2">
      <c r="A15" s="518">
        <f>'Mapa Final'!A15</f>
        <v>2</v>
      </c>
      <c r="B15" s="521" t="str">
        <f>'Mapa Final'!B15</f>
        <v>Suspensión o no realización de las Audiencias Programadas</v>
      </c>
      <c r="C15" s="521" t="str">
        <f>'Mapa Final'!C15</f>
        <v>Vulneración de los derechos fundamentales de los ciudadanos</v>
      </c>
      <c r="D15" s="521" t="str">
        <f>'Mapa Final'!D15</f>
        <v>1.Falta de herramientas tecnológicas que permitan el buen desarrollo de la audiencia (Sistema de Grabación, Software, Hardware, microfonos, diademas entre otros)
2.Programación de audiencias sin tener en cuenta tiempos de duración para su realización.
3.Falta de comunicación oportuna o errores en la notificación a las partes interesadas externas
4.Carencia de internet y  conectividad adecuada para los  equipos en las sedes judiciales y salas de audiencias.
5.Desactualización de la información suministrada por el usuario para la debida citación.</v>
      </c>
      <c r="E15" s="524" t="str">
        <f>'Mapa Final'!E15</f>
        <v>Incumplimiento en la realización de las audiencias programadas</v>
      </c>
      <c r="F15" s="524" t="str">
        <f>'Mapa Final'!F15</f>
        <v>Posibilidad de vulneración de los derechos fundamentales de los ciudadanos  debido al Incumplimiento en la realización de las audiencias programadas</v>
      </c>
      <c r="G15" s="524" t="str">
        <f>'Mapa Final'!G15</f>
        <v>Usuarios, productos y prácticas organizacionales</v>
      </c>
      <c r="H15" s="530" t="str">
        <f>'Mapa Final'!I15</f>
        <v>Muy Alta</v>
      </c>
      <c r="I15" s="533" t="str">
        <f>'Mapa Final'!L15</f>
        <v>Mayor</v>
      </c>
      <c r="J15" s="542" t="str">
        <f>'Mapa Final'!N15</f>
        <v xml:space="preserve">Alto </v>
      </c>
      <c r="K15" s="539" t="str">
        <f>'Mapa Final'!AA15</f>
        <v>Media</v>
      </c>
      <c r="L15" s="539" t="str">
        <f>'Mapa Final'!AE15</f>
        <v>Mayor</v>
      </c>
      <c r="M15" s="536" t="str">
        <f>'Mapa Final'!AG15</f>
        <v xml:space="preserve">Alto </v>
      </c>
      <c r="N15" s="539" t="str">
        <f>'Mapa Final'!AH15</f>
        <v>Evitar</v>
      </c>
      <c r="O15" s="527"/>
      <c r="P15" s="527"/>
      <c r="Q15" s="527"/>
      <c r="R15" s="527"/>
      <c r="S15" s="527"/>
      <c r="T15" s="527"/>
      <c r="U15" s="527"/>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5"/>
      <c r="BK15" s="35"/>
      <c r="BL15" s="35"/>
      <c r="BM15" s="35"/>
      <c r="BN15" s="35"/>
      <c r="BO15" s="35"/>
      <c r="BP15" s="35"/>
      <c r="BQ15" s="35"/>
      <c r="BR15" s="35"/>
      <c r="BS15" s="35"/>
      <c r="BT15" s="35"/>
      <c r="BU15" s="35"/>
      <c r="BV15" s="35"/>
      <c r="BW15" s="35"/>
      <c r="BX15" s="35"/>
      <c r="BY15" s="35"/>
      <c r="BZ15" s="35"/>
      <c r="CA15" s="35"/>
      <c r="CB15" s="35"/>
      <c r="CC15" s="35"/>
      <c r="CD15" s="35"/>
      <c r="CE15" s="35"/>
      <c r="CF15" s="35"/>
      <c r="CG15" s="35"/>
      <c r="CH15" s="35"/>
      <c r="CI15" s="35"/>
      <c r="CJ15" s="35"/>
      <c r="CK15" s="35"/>
      <c r="CL15" s="35"/>
      <c r="CM15" s="35"/>
      <c r="CN15" s="35"/>
      <c r="CO15" s="35"/>
      <c r="CP15" s="35"/>
      <c r="CQ15" s="35"/>
      <c r="CR15" s="35"/>
      <c r="CS15" s="35"/>
      <c r="CT15" s="35"/>
      <c r="CU15" s="35"/>
      <c r="CV15" s="35"/>
      <c r="CW15" s="35"/>
      <c r="CX15" s="35"/>
      <c r="CY15" s="35"/>
      <c r="CZ15" s="35"/>
      <c r="DA15" s="35"/>
      <c r="DB15" s="35"/>
      <c r="DC15" s="35"/>
      <c r="DD15" s="35"/>
      <c r="DE15" s="35"/>
      <c r="DF15" s="35"/>
      <c r="DG15" s="35"/>
      <c r="DH15" s="35"/>
      <c r="DI15" s="35"/>
      <c r="DJ15" s="35"/>
      <c r="DK15" s="35"/>
      <c r="DL15" s="35"/>
      <c r="DM15" s="35"/>
      <c r="DN15" s="35"/>
      <c r="DO15" s="35"/>
      <c r="DP15" s="35"/>
      <c r="DQ15" s="35"/>
      <c r="DR15" s="35"/>
      <c r="DS15" s="35"/>
      <c r="DT15" s="35"/>
      <c r="DU15" s="35"/>
      <c r="DV15" s="35"/>
      <c r="DW15" s="35"/>
      <c r="DX15" s="35"/>
      <c r="DY15" s="35"/>
      <c r="DZ15" s="35"/>
      <c r="EA15" s="35"/>
      <c r="EB15" s="35"/>
      <c r="EC15" s="35"/>
      <c r="ED15" s="35"/>
      <c r="EE15" s="35"/>
      <c r="EF15" s="35"/>
      <c r="EG15" s="35"/>
      <c r="EH15" s="35"/>
      <c r="EI15" s="35"/>
      <c r="EJ15" s="35"/>
      <c r="EK15" s="35"/>
      <c r="EL15" s="35"/>
      <c r="EM15" s="35"/>
      <c r="EN15" s="35"/>
      <c r="EO15" s="35"/>
      <c r="EP15" s="35"/>
      <c r="EQ15" s="35"/>
      <c r="ER15" s="35"/>
      <c r="ES15" s="35"/>
      <c r="ET15" s="35"/>
      <c r="EU15" s="35"/>
      <c r="EV15" s="35"/>
      <c r="EW15" s="35"/>
      <c r="EX15" s="35"/>
      <c r="EY15" s="35"/>
      <c r="EZ15" s="35"/>
      <c r="FA15" s="35"/>
      <c r="FB15" s="35"/>
      <c r="FC15" s="35"/>
      <c r="FD15" s="35"/>
      <c r="FE15" s="35"/>
      <c r="FF15" s="35"/>
      <c r="FG15" s="35"/>
      <c r="FH15" s="35"/>
      <c r="FI15" s="35"/>
      <c r="FJ15" s="35"/>
      <c r="FK15" s="35"/>
      <c r="FL15" s="35"/>
      <c r="FM15" s="35"/>
      <c r="FN15" s="35"/>
      <c r="FO15" s="35"/>
      <c r="FP15" s="35"/>
      <c r="FQ15" s="35"/>
      <c r="FR15" s="35"/>
      <c r="FS15" s="35"/>
      <c r="FT15" s="35"/>
      <c r="FU15" s="35"/>
    </row>
    <row r="16" spans="1:279" s="235" customFormat="1" ht="13.5" customHeight="1" x14ac:dyDescent="0.2">
      <c r="A16" s="519"/>
      <c r="B16" s="522"/>
      <c r="C16" s="522"/>
      <c r="D16" s="522"/>
      <c r="E16" s="525"/>
      <c r="F16" s="525"/>
      <c r="G16" s="525"/>
      <c r="H16" s="531"/>
      <c r="I16" s="534"/>
      <c r="J16" s="543"/>
      <c r="K16" s="540"/>
      <c r="L16" s="540"/>
      <c r="M16" s="537"/>
      <c r="N16" s="540"/>
      <c r="O16" s="528"/>
      <c r="P16" s="528"/>
      <c r="Q16" s="528"/>
      <c r="R16" s="528"/>
      <c r="S16" s="528"/>
      <c r="T16" s="528"/>
      <c r="U16" s="528"/>
      <c r="V16" s="35"/>
      <c r="W16" s="35"/>
      <c r="X16" s="35"/>
      <c r="Y16" s="35"/>
      <c r="Z16" s="35"/>
      <c r="AA16" s="35"/>
      <c r="AB16" s="35"/>
      <c r="AC16" s="35"/>
      <c r="AD16" s="35"/>
      <c r="AE16" s="35"/>
      <c r="AF16" s="35"/>
      <c r="AG16" s="35"/>
      <c r="AH16" s="35"/>
      <c r="AI16" s="35"/>
      <c r="AJ16" s="35"/>
      <c r="AK16" s="35"/>
      <c r="AL16" s="35"/>
      <c r="AM16" s="35"/>
      <c r="AN16" s="35"/>
      <c r="AO16" s="35"/>
      <c r="AP16" s="35"/>
      <c r="AQ16" s="35"/>
      <c r="AR16" s="35"/>
      <c r="AS16" s="35"/>
      <c r="AT16" s="35"/>
      <c r="AU16" s="35"/>
      <c r="AV16" s="35"/>
      <c r="AW16" s="35"/>
      <c r="AX16" s="35"/>
      <c r="AY16" s="35"/>
      <c r="AZ16" s="35"/>
      <c r="BA16" s="35"/>
      <c r="BB16" s="35"/>
      <c r="BC16" s="35"/>
      <c r="BD16" s="35"/>
      <c r="BE16" s="35"/>
      <c r="BF16" s="35"/>
      <c r="BG16" s="35"/>
      <c r="BH16" s="35"/>
      <c r="BI16" s="35"/>
      <c r="BJ16" s="35"/>
      <c r="BK16" s="35"/>
      <c r="BL16" s="35"/>
      <c r="BM16" s="35"/>
      <c r="BN16" s="35"/>
      <c r="BO16" s="35"/>
      <c r="BP16" s="35"/>
      <c r="BQ16" s="35"/>
      <c r="BR16" s="35"/>
      <c r="BS16" s="35"/>
      <c r="BT16" s="35"/>
      <c r="BU16" s="35"/>
      <c r="BV16" s="35"/>
      <c r="BW16" s="35"/>
      <c r="BX16" s="35"/>
      <c r="BY16" s="35"/>
      <c r="BZ16" s="35"/>
      <c r="CA16" s="35"/>
      <c r="CB16" s="35"/>
      <c r="CC16" s="35"/>
      <c r="CD16" s="35"/>
      <c r="CE16" s="35"/>
      <c r="CF16" s="35"/>
      <c r="CG16" s="35"/>
      <c r="CH16" s="35"/>
      <c r="CI16" s="35"/>
      <c r="CJ16" s="35"/>
      <c r="CK16" s="35"/>
      <c r="CL16" s="35"/>
      <c r="CM16" s="35"/>
      <c r="CN16" s="35"/>
      <c r="CO16" s="35"/>
      <c r="CP16" s="35"/>
      <c r="CQ16" s="35"/>
      <c r="CR16" s="35"/>
      <c r="CS16" s="35"/>
      <c r="CT16" s="35"/>
      <c r="CU16" s="35"/>
      <c r="CV16" s="35"/>
      <c r="CW16" s="35"/>
      <c r="CX16" s="35"/>
      <c r="CY16" s="35"/>
      <c r="CZ16" s="35"/>
      <c r="DA16" s="35"/>
      <c r="DB16" s="35"/>
      <c r="DC16" s="35"/>
      <c r="DD16" s="35"/>
      <c r="DE16" s="35"/>
      <c r="DF16" s="35"/>
      <c r="DG16" s="35"/>
      <c r="DH16" s="35"/>
      <c r="DI16" s="35"/>
      <c r="DJ16" s="35"/>
      <c r="DK16" s="35"/>
      <c r="DL16" s="35"/>
      <c r="DM16" s="35"/>
      <c r="DN16" s="35"/>
      <c r="DO16" s="35"/>
      <c r="DP16" s="35"/>
      <c r="DQ16" s="35"/>
      <c r="DR16" s="35"/>
      <c r="DS16" s="35"/>
      <c r="DT16" s="35"/>
      <c r="DU16" s="35"/>
      <c r="DV16" s="35"/>
      <c r="DW16" s="35"/>
      <c r="DX16" s="35"/>
      <c r="DY16" s="35"/>
      <c r="DZ16" s="35"/>
      <c r="EA16" s="35"/>
      <c r="EB16" s="35"/>
      <c r="EC16" s="35"/>
      <c r="ED16" s="35"/>
      <c r="EE16" s="35"/>
      <c r="EF16" s="35"/>
      <c r="EG16" s="35"/>
      <c r="EH16" s="35"/>
      <c r="EI16" s="35"/>
      <c r="EJ16" s="35"/>
      <c r="EK16" s="35"/>
      <c r="EL16" s="35"/>
      <c r="EM16" s="35"/>
      <c r="EN16" s="35"/>
      <c r="EO16" s="35"/>
      <c r="EP16" s="35"/>
      <c r="EQ16" s="35"/>
      <c r="ER16" s="35"/>
      <c r="ES16" s="35"/>
      <c r="ET16" s="35"/>
      <c r="EU16" s="35"/>
      <c r="EV16" s="35"/>
      <c r="EW16" s="35"/>
      <c r="EX16" s="35"/>
      <c r="EY16" s="35"/>
      <c r="EZ16" s="35"/>
      <c r="FA16" s="35"/>
      <c r="FB16" s="35"/>
      <c r="FC16" s="35"/>
      <c r="FD16" s="35"/>
      <c r="FE16" s="35"/>
      <c r="FF16" s="35"/>
      <c r="FG16" s="35"/>
      <c r="FH16" s="35"/>
      <c r="FI16" s="35"/>
      <c r="FJ16" s="35"/>
      <c r="FK16" s="35"/>
      <c r="FL16" s="35"/>
      <c r="FM16" s="35"/>
      <c r="FN16" s="35"/>
      <c r="FO16" s="35"/>
      <c r="FP16" s="35"/>
      <c r="FQ16" s="35"/>
      <c r="FR16" s="35"/>
      <c r="FS16" s="35"/>
      <c r="FT16" s="35"/>
      <c r="FU16" s="35"/>
    </row>
    <row r="17" spans="1:177" s="235" customFormat="1" ht="13.5" customHeight="1" x14ac:dyDescent="0.2">
      <c r="A17" s="519"/>
      <c r="B17" s="522"/>
      <c r="C17" s="522"/>
      <c r="D17" s="522"/>
      <c r="E17" s="525"/>
      <c r="F17" s="525"/>
      <c r="G17" s="525"/>
      <c r="H17" s="531"/>
      <c r="I17" s="534"/>
      <c r="J17" s="543"/>
      <c r="K17" s="540"/>
      <c r="L17" s="540"/>
      <c r="M17" s="537"/>
      <c r="N17" s="540"/>
      <c r="O17" s="528"/>
      <c r="P17" s="528"/>
      <c r="Q17" s="528"/>
      <c r="R17" s="528"/>
      <c r="S17" s="528"/>
      <c r="T17" s="528"/>
      <c r="U17" s="528"/>
      <c r="V17" s="35"/>
      <c r="W17" s="35"/>
      <c r="X17" s="35"/>
      <c r="Y17" s="35"/>
      <c r="Z17" s="35"/>
      <c r="AA17" s="35"/>
      <c r="AB17" s="35"/>
      <c r="AC17" s="35"/>
      <c r="AD17" s="35"/>
      <c r="AE17" s="35"/>
      <c r="AF17" s="35"/>
      <c r="AG17" s="35"/>
      <c r="AH17" s="35"/>
      <c r="AI17" s="35"/>
      <c r="AJ17" s="35"/>
      <c r="AK17" s="35"/>
      <c r="AL17" s="35"/>
      <c r="AM17" s="35"/>
      <c r="AN17" s="35"/>
      <c r="AO17" s="35"/>
      <c r="AP17" s="35"/>
      <c r="AQ17" s="35"/>
      <c r="AR17" s="35"/>
      <c r="AS17" s="35"/>
      <c r="AT17" s="35"/>
      <c r="AU17" s="35"/>
      <c r="AV17" s="35"/>
      <c r="AW17" s="35"/>
      <c r="AX17" s="35"/>
      <c r="AY17" s="35"/>
      <c r="AZ17" s="35"/>
      <c r="BA17" s="35"/>
      <c r="BB17" s="35"/>
      <c r="BC17" s="35"/>
      <c r="BD17" s="35"/>
      <c r="BE17" s="35"/>
      <c r="BF17" s="35"/>
      <c r="BG17" s="35"/>
      <c r="BH17" s="35"/>
      <c r="BI17" s="35"/>
      <c r="BJ17" s="35"/>
      <c r="BK17" s="35"/>
      <c r="BL17" s="35"/>
      <c r="BM17" s="35"/>
      <c r="BN17" s="35"/>
      <c r="BO17" s="35"/>
      <c r="BP17" s="35"/>
      <c r="BQ17" s="35"/>
      <c r="BR17" s="35"/>
      <c r="BS17" s="35"/>
      <c r="BT17" s="35"/>
      <c r="BU17" s="35"/>
      <c r="BV17" s="35"/>
      <c r="BW17" s="35"/>
      <c r="BX17" s="35"/>
      <c r="BY17" s="35"/>
      <c r="BZ17" s="35"/>
      <c r="CA17" s="35"/>
      <c r="CB17" s="35"/>
      <c r="CC17" s="35"/>
      <c r="CD17" s="35"/>
      <c r="CE17" s="35"/>
      <c r="CF17" s="35"/>
      <c r="CG17" s="35"/>
      <c r="CH17" s="35"/>
      <c r="CI17" s="35"/>
      <c r="CJ17" s="35"/>
      <c r="CK17" s="35"/>
      <c r="CL17" s="35"/>
      <c r="CM17" s="35"/>
      <c r="CN17" s="35"/>
      <c r="CO17" s="35"/>
      <c r="CP17" s="35"/>
      <c r="CQ17" s="35"/>
      <c r="CR17" s="35"/>
      <c r="CS17" s="35"/>
      <c r="CT17" s="35"/>
      <c r="CU17" s="35"/>
      <c r="CV17" s="35"/>
      <c r="CW17" s="35"/>
      <c r="CX17" s="35"/>
      <c r="CY17" s="35"/>
      <c r="CZ17" s="35"/>
      <c r="DA17" s="35"/>
      <c r="DB17" s="35"/>
      <c r="DC17" s="35"/>
      <c r="DD17" s="35"/>
      <c r="DE17" s="35"/>
      <c r="DF17" s="35"/>
      <c r="DG17" s="35"/>
      <c r="DH17" s="35"/>
      <c r="DI17" s="35"/>
      <c r="DJ17" s="35"/>
      <c r="DK17" s="35"/>
      <c r="DL17" s="35"/>
      <c r="DM17" s="35"/>
      <c r="DN17" s="35"/>
      <c r="DO17" s="35"/>
      <c r="DP17" s="35"/>
      <c r="DQ17" s="35"/>
      <c r="DR17" s="35"/>
      <c r="DS17" s="35"/>
      <c r="DT17" s="35"/>
      <c r="DU17" s="35"/>
      <c r="DV17" s="35"/>
      <c r="DW17" s="35"/>
      <c r="DX17" s="35"/>
      <c r="DY17" s="35"/>
      <c r="DZ17" s="35"/>
      <c r="EA17" s="35"/>
      <c r="EB17" s="35"/>
      <c r="EC17" s="35"/>
      <c r="ED17" s="35"/>
      <c r="EE17" s="35"/>
      <c r="EF17" s="35"/>
      <c r="EG17" s="35"/>
      <c r="EH17" s="35"/>
      <c r="EI17" s="35"/>
      <c r="EJ17" s="35"/>
      <c r="EK17" s="35"/>
      <c r="EL17" s="35"/>
      <c r="EM17" s="35"/>
      <c r="EN17" s="35"/>
      <c r="EO17" s="35"/>
      <c r="EP17" s="35"/>
      <c r="EQ17" s="35"/>
      <c r="ER17" s="35"/>
      <c r="ES17" s="35"/>
      <c r="ET17" s="35"/>
      <c r="EU17" s="35"/>
      <c r="EV17" s="35"/>
      <c r="EW17" s="35"/>
      <c r="EX17" s="35"/>
      <c r="EY17" s="35"/>
      <c r="EZ17" s="35"/>
      <c r="FA17" s="35"/>
      <c r="FB17" s="35"/>
      <c r="FC17" s="35"/>
      <c r="FD17" s="35"/>
      <c r="FE17" s="35"/>
      <c r="FF17" s="35"/>
      <c r="FG17" s="35"/>
      <c r="FH17" s="35"/>
      <c r="FI17" s="35"/>
      <c r="FJ17" s="35"/>
      <c r="FK17" s="35"/>
      <c r="FL17" s="35"/>
      <c r="FM17" s="35"/>
      <c r="FN17" s="35"/>
      <c r="FO17" s="35"/>
      <c r="FP17" s="35"/>
      <c r="FQ17" s="35"/>
      <c r="FR17" s="35"/>
      <c r="FS17" s="35"/>
      <c r="FT17" s="35"/>
      <c r="FU17" s="35"/>
    </row>
    <row r="18" spans="1:177" s="235" customFormat="1" ht="13.5" customHeight="1" x14ac:dyDescent="0.2">
      <c r="A18" s="519"/>
      <c r="B18" s="522"/>
      <c r="C18" s="522"/>
      <c r="D18" s="522"/>
      <c r="E18" s="525"/>
      <c r="F18" s="525"/>
      <c r="G18" s="525"/>
      <c r="H18" s="531"/>
      <c r="I18" s="534"/>
      <c r="J18" s="543"/>
      <c r="K18" s="540"/>
      <c r="L18" s="540"/>
      <c r="M18" s="537"/>
      <c r="N18" s="540"/>
      <c r="O18" s="528"/>
      <c r="P18" s="528"/>
      <c r="Q18" s="528"/>
      <c r="R18" s="528"/>
      <c r="S18" s="528"/>
      <c r="T18" s="528"/>
      <c r="U18" s="528"/>
      <c r="V18" s="35"/>
      <c r="W18" s="35"/>
      <c r="X18" s="35"/>
      <c r="Y18" s="35"/>
      <c r="Z18" s="35"/>
      <c r="AA18" s="35"/>
      <c r="AB18" s="35"/>
      <c r="AC18" s="35"/>
      <c r="AD18" s="35"/>
      <c r="AE18" s="35"/>
      <c r="AF18" s="35"/>
      <c r="AG18" s="35"/>
      <c r="AH18" s="35"/>
      <c r="AI18" s="35"/>
      <c r="AJ18" s="35"/>
      <c r="AK18" s="35"/>
      <c r="AL18" s="35"/>
      <c r="AM18" s="35"/>
      <c r="AN18" s="35"/>
      <c r="AO18" s="35"/>
      <c r="AP18" s="35"/>
      <c r="AQ18" s="35"/>
      <c r="AR18" s="35"/>
      <c r="AS18" s="35"/>
      <c r="AT18" s="35"/>
      <c r="AU18" s="35"/>
      <c r="AV18" s="35"/>
      <c r="AW18" s="35"/>
      <c r="AX18" s="35"/>
      <c r="AY18" s="35"/>
      <c r="AZ18" s="35"/>
      <c r="BA18" s="35"/>
      <c r="BB18" s="35"/>
      <c r="BC18" s="35"/>
      <c r="BD18" s="35"/>
      <c r="BE18" s="35"/>
      <c r="BF18" s="35"/>
      <c r="BG18" s="35"/>
      <c r="BH18" s="35"/>
      <c r="BI18" s="35"/>
      <c r="BJ18" s="35"/>
      <c r="BK18" s="35"/>
      <c r="BL18" s="35"/>
      <c r="BM18" s="35"/>
      <c r="BN18" s="35"/>
      <c r="BO18" s="35"/>
      <c r="BP18" s="35"/>
      <c r="BQ18" s="35"/>
      <c r="BR18" s="35"/>
      <c r="BS18" s="35"/>
      <c r="BT18" s="35"/>
      <c r="BU18" s="35"/>
      <c r="BV18" s="35"/>
      <c r="BW18" s="35"/>
      <c r="BX18" s="35"/>
      <c r="BY18" s="35"/>
      <c r="BZ18" s="35"/>
      <c r="CA18" s="35"/>
      <c r="CB18" s="35"/>
      <c r="CC18" s="35"/>
      <c r="CD18" s="35"/>
      <c r="CE18" s="35"/>
      <c r="CF18" s="35"/>
      <c r="CG18" s="35"/>
      <c r="CH18" s="35"/>
      <c r="CI18" s="35"/>
      <c r="CJ18" s="35"/>
      <c r="CK18" s="35"/>
      <c r="CL18" s="35"/>
      <c r="CM18" s="35"/>
      <c r="CN18" s="35"/>
      <c r="CO18" s="35"/>
      <c r="CP18" s="35"/>
      <c r="CQ18" s="35"/>
      <c r="CR18" s="35"/>
      <c r="CS18" s="35"/>
      <c r="CT18" s="35"/>
      <c r="CU18" s="35"/>
      <c r="CV18" s="35"/>
      <c r="CW18" s="35"/>
      <c r="CX18" s="35"/>
      <c r="CY18" s="35"/>
      <c r="CZ18" s="35"/>
      <c r="DA18" s="35"/>
      <c r="DB18" s="35"/>
      <c r="DC18" s="35"/>
      <c r="DD18" s="35"/>
      <c r="DE18" s="35"/>
      <c r="DF18" s="35"/>
      <c r="DG18" s="35"/>
      <c r="DH18" s="35"/>
      <c r="DI18" s="35"/>
      <c r="DJ18" s="35"/>
      <c r="DK18" s="35"/>
      <c r="DL18" s="35"/>
      <c r="DM18" s="35"/>
      <c r="DN18" s="35"/>
      <c r="DO18" s="35"/>
      <c r="DP18" s="35"/>
      <c r="DQ18" s="35"/>
      <c r="DR18" s="35"/>
      <c r="DS18" s="35"/>
      <c r="DT18" s="35"/>
      <c r="DU18" s="35"/>
      <c r="DV18" s="35"/>
      <c r="DW18" s="35"/>
      <c r="DX18" s="35"/>
      <c r="DY18" s="35"/>
      <c r="DZ18" s="35"/>
      <c r="EA18" s="35"/>
      <c r="EB18" s="35"/>
      <c r="EC18" s="35"/>
      <c r="ED18" s="35"/>
      <c r="EE18" s="35"/>
      <c r="EF18" s="35"/>
      <c r="EG18" s="35"/>
      <c r="EH18" s="35"/>
      <c r="EI18" s="35"/>
      <c r="EJ18" s="35"/>
      <c r="EK18" s="35"/>
      <c r="EL18" s="35"/>
      <c r="EM18" s="35"/>
      <c r="EN18" s="35"/>
      <c r="EO18" s="35"/>
      <c r="EP18" s="35"/>
      <c r="EQ18" s="35"/>
      <c r="ER18" s="35"/>
      <c r="ES18" s="35"/>
      <c r="ET18" s="35"/>
      <c r="EU18" s="35"/>
      <c r="EV18" s="35"/>
      <c r="EW18" s="35"/>
      <c r="EX18" s="35"/>
      <c r="EY18" s="35"/>
      <c r="EZ18" s="35"/>
      <c r="FA18" s="35"/>
      <c r="FB18" s="35"/>
      <c r="FC18" s="35"/>
      <c r="FD18" s="35"/>
      <c r="FE18" s="35"/>
      <c r="FF18" s="35"/>
      <c r="FG18" s="35"/>
      <c r="FH18" s="35"/>
      <c r="FI18" s="35"/>
      <c r="FJ18" s="35"/>
      <c r="FK18" s="35"/>
      <c r="FL18" s="35"/>
      <c r="FM18" s="35"/>
      <c r="FN18" s="35"/>
      <c r="FO18" s="35"/>
      <c r="FP18" s="35"/>
      <c r="FQ18" s="35"/>
      <c r="FR18" s="35"/>
      <c r="FS18" s="35"/>
      <c r="FT18" s="35"/>
      <c r="FU18" s="35"/>
    </row>
    <row r="19" spans="1:177" s="235" customFormat="1" ht="255.75" customHeight="1" thickBot="1" x14ac:dyDescent="0.25">
      <c r="A19" s="520"/>
      <c r="B19" s="523"/>
      <c r="C19" s="523"/>
      <c r="D19" s="523"/>
      <c r="E19" s="526"/>
      <c r="F19" s="526"/>
      <c r="G19" s="526"/>
      <c r="H19" s="532"/>
      <c r="I19" s="535"/>
      <c r="J19" s="544"/>
      <c r="K19" s="541"/>
      <c r="L19" s="541"/>
      <c r="M19" s="538"/>
      <c r="N19" s="541"/>
      <c r="O19" s="529"/>
      <c r="P19" s="529"/>
      <c r="Q19" s="529"/>
      <c r="R19" s="529"/>
      <c r="S19" s="529"/>
      <c r="T19" s="529"/>
      <c r="U19" s="529"/>
      <c r="V19" s="35"/>
      <c r="W19" s="35"/>
      <c r="X19" s="35"/>
      <c r="Y19" s="35"/>
      <c r="Z19" s="35"/>
      <c r="AA19" s="35"/>
      <c r="AB19" s="35"/>
      <c r="AC19" s="35"/>
      <c r="AD19" s="35"/>
      <c r="AE19" s="35"/>
      <c r="AF19" s="35"/>
      <c r="AG19" s="35"/>
      <c r="AH19" s="35"/>
      <c r="AI19" s="35"/>
      <c r="AJ19" s="35"/>
      <c r="AK19" s="35"/>
      <c r="AL19" s="35"/>
      <c r="AM19" s="35"/>
      <c r="AN19" s="35"/>
      <c r="AO19" s="35"/>
      <c r="AP19" s="35"/>
      <c r="AQ19" s="35"/>
      <c r="AR19" s="35"/>
      <c r="AS19" s="35"/>
      <c r="AT19" s="35"/>
      <c r="AU19" s="35"/>
      <c r="AV19" s="35"/>
      <c r="AW19" s="35"/>
      <c r="AX19" s="35"/>
      <c r="AY19" s="35"/>
      <c r="AZ19" s="35"/>
      <c r="BA19" s="35"/>
      <c r="BB19" s="35"/>
      <c r="BC19" s="35"/>
      <c r="BD19" s="35"/>
      <c r="BE19" s="35"/>
      <c r="BF19" s="35"/>
      <c r="BG19" s="35"/>
      <c r="BH19" s="35"/>
      <c r="BI19" s="35"/>
      <c r="BJ19" s="35"/>
      <c r="BK19" s="35"/>
      <c r="BL19" s="35"/>
      <c r="BM19" s="35"/>
      <c r="BN19" s="35"/>
      <c r="BO19" s="35"/>
      <c r="BP19" s="35"/>
      <c r="BQ19" s="35"/>
      <c r="BR19" s="35"/>
      <c r="BS19" s="35"/>
      <c r="BT19" s="35"/>
      <c r="BU19" s="35"/>
      <c r="BV19" s="35"/>
      <c r="BW19" s="35"/>
      <c r="BX19" s="35"/>
      <c r="BY19" s="35"/>
      <c r="BZ19" s="35"/>
      <c r="CA19" s="35"/>
      <c r="CB19" s="35"/>
      <c r="CC19" s="35"/>
      <c r="CD19" s="35"/>
      <c r="CE19" s="35"/>
      <c r="CF19" s="35"/>
      <c r="CG19" s="35"/>
      <c r="CH19" s="35"/>
      <c r="CI19" s="35"/>
      <c r="CJ19" s="35"/>
      <c r="CK19" s="35"/>
      <c r="CL19" s="35"/>
      <c r="CM19" s="35"/>
      <c r="CN19" s="35"/>
      <c r="CO19" s="35"/>
      <c r="CP19" s="35"/>
      <c r="CQ19" s="35"/>
      <c r="CR19" s="35"/>
      <c r="CS19" s="35"/>
      <c r="CT19" s="35"/>
      <c r="CU19" s="35"/>
      <c r="CV19" s="35"/>
      <c r="CW19" s="35"/>
      <c r="CX19" s="35"/>
      <c r="CY19" s="35"/>
      <c r="CZ19" s="35"/>
      <c r="DA19" s="35"/>
      <c r="DB19" s="35"/>
      <c r="DC19" s="35"/>
      <c r="DD19" s="35"/>
      <c r="DE19" s="35"/>
      <c r="DF19" s="35"/>
      <c r="DG19" s="35"/>
      <c r="DH19" s="35"/>
      <c r="DI19" s="35"/>
      <c r="DJ19" s="35"/>
      <c r="DK19" s="35"/>
      <c r="DL19" s="35"/>
      <c r="DM19" s="35"/>
      <c r="DN19" s="35"/>
      <c r="DO19" s="35"/>
      <c r="DP19" s="35"/>
      <c r="DQ19" s="35"/>
      <c r="DR19" s="35"/>
      <c r="DS19" s="35"/>
      <c r="DT19" s="35"/>
      <c r="DU19" s="35"/>
      <c r="DV19" s="35"/>
      <c r="DW19" s="35"/>
      <c r="DX19" s="35"/>
      <c r="DY19" s="35"/>
      <c r="DZ19" s="35"/>
      <c r="EA19" s="35"/>
      <c r="EB19" s="35"/>
      <c r="EC19" s="35"/>
      <c r="ED19" s="35"/>
      <c r="EE19" s="35"/>
      <c r="EF19" s="35"/>
      <c r="EG19" s="35"/>
      <c r="EH19" s="35"/>
      <c r="EI19" s="35"/>
      <c r="EJ19" s="35"/>
      <c r="EK19" s="35"/>
      <c r="EL19" s="35"/>
      <c r="EM19" s="35"/>
      <c r="EN19" s="35"/>
      <c r="EO19" s="35"/>
      <c r="EP19" s="35"/>
      <c r="EQ19" s="35"/>
      <c r="ER19" s="35"/>
      <c r="ES19" s="35"/>
      <c r="ET19" s="35"/>
      <c r="EU19" s="35"/>
      <c r="EV19" s="35"/>
      <c r="EW19" s="35"/>
      <c r="EX19" s="35"/>
      <c r="EY19" s="35"/>
      <c r="EZ19" s="35"/>
      <c r="FA19" s="35"/>
      <c r="FB19" s="35"/>
      <c r="FC19" s="35"/>
      <c r="FD19" s="35"/>
      <c r="FE19" s="35"/>
      <c r="FF19" s="35"/>
      <c r="FG19" s="35"/>
      <c r="FH19" s="35"/>
      <c r="FI19" s="35"/>
      <c r="FJ19" s="35"/>
      <c r="FK19" s="35"/>
      <c r="FL19" s="35"/>
      <c r="FM19" s="35"/>
      <c r="FN19" s="35"/>
      <c r="FO19" s="35"/>
      <c r="FP19" s="35"/>
      <c r="FQ19" s="35"/>
      <c r="FR19" s="35"/>
      <c r="FS19" s="35"/>
      <c r="FT19" s="35"/>
      <c r="FU19" s="35"/>
    </row>
    <row r="20" spans="1:177" ht="15" customHeight="1" x14ac:dyDescent="0.25">
      <c r="A20" s="518">
        <f>'Mapa Final'!A20</f>
        <v>3</v>
      </c>
      <c r="B20" s="521" t="str">
        <f>'Mapa Final'!B20</f>
        <v>Incumplimiento de los objetivos y metas trazadas para el cumplimiento de los términos legales.</v>
      </c>
      <c r="C20" s="521" t="str">
        <f>'Mapa Final'!C20</f>
        <v>Incumplimiento de las metas establecidas</v>
      </c>
      <c r="D20" s="521" t="str">
        <f>'Mapa Final'!D20</f>
        <v xml:space="preserve">1.Imprecisión al establecer lineamientos de planeaciòn  para el desarrollo de las tareas propias del despacho.
2.Deficiencia en las competencias necesarias del personal del despacho. 
3.Insuficiencia de equipos y soporte tecnológicos para el trabajo presencial y  virtual.
4.Complejidad de los procesos judiciales.
5.Insuficiencia de personal para la carga laboral presentada.
</v>
      </c>
      <c r="E20" s="524" t="str">
        <f>'Mapa Final'!E20</f>
        <v>Alto de volumen  de los trámites procesales</v>
      </c>
      <c r="F20" s="524" t="str">
        <f>'Mapa Final'!F20</f>
        <v>Posibilidad de Incumplimiento de las metas establecidas debido al alto de volumen  de trámites procesales</v>
      </c>
      <c r="G20" s="524" t="str">
        <f>'Mapa Final'!G20</f>
        <v>Usuarios, productos y prácticas organizacionales</v>
      </c>
      <c r="H20" s="530" t="str">
        <f>'Mapa Final'!I20</f>
        <v>Muy Alta</v>
      </c>
      <c r="I20" s="533" t="str">
        <f>'Mapa Final'!L20</f>
        <v>Moderado</v>
      </c>
      <c r="J20" s="542" t="str">
        <f>'Mapa Final'!N20</f>
        <v xml:space="preserve">Alto </v>
      </c>
      <c r="K20" s="539" t="str">
        <f>'Mapa Final'!AA20</f>
        <v>Media</v>
      </c>
      <c r="L20" s="539" t="str">
        <f>'Mapa Final'!AE20</f>
        <v>Moderado</v>
      </c>
      <c r="M20" s="536" t="str">
        <f>'Mapa Final'!AG20</f>
        <v>Moderado</v>
      </c>
      <c r="N20" s="539" t="str">
        <f>'Mapa Final'!AH20</f>
        <v>Aceptar</v>
      </c>
      <c r="O20" s="527"/>
      <c r="P20" s="527"/>
      <c r="Q20" s="527"/>
      <c r="R20" s="527"/>
      <c r="S20" s="527"/>
      <c r="T20" s="527"/>
      <c r="U20" s="527"/>
      <c r="V20" s="35"/>
      <c r="W20" s="35"/>
    </row>
    <row r="21" spans="1:177" x14ac:dyDescent="0.25">
      <c r="A21" s="519"/>
      <c r="B21" s="522"/>
      <c r="C21" s="522"/>
      <c r="D21" s="522"/>
      <c r="E21" s="525"/>
      <c r="F21" s="525"/>
      <c r="G21" s="525"/>
      <c r="H21" s="531"/>
      <c r="I21" s="534"/>
      <c r="J21" s="543"/>
      <c r="K21" s="540"/>
      <c r="L21" s="540"/>
      <c r="M21" s="537"/>
      <c r="N21" s="540"/>
      <c r="O21" s="528"/>
      <c r="P21" s="528"/>
      <c r="Q21" s="528"/>
      <c r="R21" s="528"/>
      <c r="S21" s="528"/>
      <c r="T21" s="528"/>
      <c r="U21" s="528"/>
      <c r="V21" s="35"/>
      <c r="W21" s="35"/>
    </row>
    <row r="22" spans="1:177" x14ac:dyDescent="0.25">
      <c r="A22" s="519"/>
      <c r="B22" s="522"/>
      <c r="C22" s="522"/>
      <c r="D22" s="522"/>
      <c r="E22" s="525"/>
      <c r="F22" s="525"/>
      <c r="G22" s="525"/>
      <c r="H22" s="531"/>
      <c r="I22" s="534"/>
      <c r="J22" s="543"/>
      <c r="K22" s="540"/>
      <c r="L22" s="540"/>
      <c r="M22" s="537"/>
      <c r="N22" s="540"/>
      <c r="O22" s="528"/>
      <c r="P22" s="528"/>
      <c r="Q22" s="528"/>
      <c r="R22" s="528"/>
      <c r="S22" s="528"/>
      <c r="T22" s="528"/>
      <c r="U22" s="528"/>
      <c r="V22" s="35"/>
      <c r="W22" s="35"/>
    </row>
    <row r="23" spans="1:177" x14ac:dyDescent="0.25">
      <c r="A23" s="519"/>
      <c r="B23" s="522"/>
      <c r="C23" s="522"/>
      <c r="D23" s="522"/>
      <c r="E23" s="525"/>
      <c r="F23" s="525"/>
      <c r="G23" s="525"/>
      <c r="H23" s="531"/>
      <c r="I23" s="534"/>
      <c r="J23" s="543"/>
      <c r="K23" s="540"/>
      <c r="L23" s="540"/>
      <c r="M23" s="537"/>
      <c r="N23" s="540"/>
      <c r="O23" s="528"/>
      <c r="P23" s="528"/>
      <c r="Q23" s="528"/>
      <c r="R23" s="528"/>
      <c r="S23" s="528"/>
      <c r="T23" s="528"/>
      <c r="U23" s="528"/>
      <c r="V23" s="35"/>
      <c r="W23" s="35"/>
    </row>
    <row r="24" spans="1:177" ht="307.5" customHeight="1" thickBot="1" x14ac:dyDescent="0.3">
      <c r="A24" s="520"/>
      <c r="B24" s="523"/>
      <c r="C24" s="523"/>
      <c r="D24" s="523"/>
      <c r="E24" s="526"/>
      <c r="F24" s="526"/>
      <c r="G24" s="526"/>
      <c r="H24" s="532"/>
      <c r="I24" s="535"/>
      <c r="J24" s="544"/>
      <c r="K24" s="541"/>
      <c r="L24" s="541"/>
      <c r="M24" s="538"/>
      <c r="N24" s="541"/>
      <c r="O24" s="529"/>
      <c r="P24" s="529"/>
      <c r="Q24" s="529"/>
      <c r="R24" s="529"/>
      <c r="S24" s="529"/>
      <c r="T24" s="529"/>
      <c r="U24" s="529"/>
      <c r="V24" s="35"/>
      <c r="W24" s="35"/>
    </row>
    <row r="25" spans="1:177" ht="15" customHeight="1" x14ac:dyDescent="0.25">
      <c r="A25" s="518">
        <f>'Mapa Final'!A25</f>
        <v>4</v>
      </c>
      <c r="B25" s="521" t="str">
        <f>'Mapa Final'!B25</f>
        <v xml:space="preserve">Inexactitud en el registro de la gestion de los procesos misionales y actuaciones administrativa </v>
      </c>
      <c r="C25" s="521" t="str">
        <f>'Mapa Final'!C25</f>
        <v>Incumplimiento de las metas establecidas</v>
      </c>
      <c r="D25" s="521" t="str">
        <f>'Mapa Final'!D25</f>
        <v xml:space="preserve">1. Errores en la información registrada en los aplicativos Justicia XXI WEB y SIERJU-BI
2.Insuficiencia de personal para la carga laboral presentada. 
3.Fallas en la funcionalidad de los aplicativos    
4.Incremento de solicitudes  por la  alta demanda judiciales 
5.Inadecuado control de verificación del registro de la información </v>
      </c>
      <c r="E25" s="524" t="str">
        <f>'Mapa Final'!E25</f>
        <v xml:space="preserve">Inadecuado registro de la gestion de los procesos misionales y actuaciones administrativa </v>
      </c>
      <c r="F25" s="524" t="str">
        <f>'Mapa Final'!F25</f>
        <v xml:space="preserve">Posibilidad de incumplimiento de las metas establecidas debido al  inadecuado registro de la gestion de los procesos misionales y actuaciones administrativa </v>
      </c>
      <c r="G25" s="524" t="str">
        <f>'Mapa Final'!G25</f>
        <v>Usuarios, productos y prácticas organizacionales</v>
      </c>
      <c r="H25" s="530" t="str">
        <f>'Mapa Final'!I25</f>
        <v>Muy Alta</v>
      </c>
      <c r="I25" s="533" t="str">
        <f>'Mapa Final'!L25</f>
        <v>Moderado</v>
      </c>
      <c r="J25" s="542" t="str">
        <f>'Mapa Final'!N25</f>
        <v xml:space="preserve">Alto </v>
      </c>
      <c r="K25" s="539" t="str">
        <f>'Mapa Final'!AA25</f>
        <v>Media</v>
      </c>
      <c r="L25" s="539" t="str">
        <f>'Mapa Final'!AE25</f>
        <v>Moderado</v>
      </c>
      <c r="M25" s="536" t="str">
        <f>'Mapa Final'!AG25</f>
        <v>Moderado</v>
      </c>
      <c r="N25" s="539" t="str">
        <f>'Mapa Final'!AH25</f>
        <v>Aceptar</v>
      </c>
      <c r="O25" s="527"/>
      <c r="P25" s="527"/>
      <c r="Q25" s="527"/>
      <c r="R25" s="527"/>
      <c r="S25" s="527"/>
      <c r="T25" s="527"/>
      <c r="U25" s="527"/>
    </row>
    <row r="26" spans="1:177" x14ac:dyDescent="0.25">
      <c r="A26" s="519"/>
      <c r="B26" s="522"/>
      <c r="C26" s="522"/>
      <c r="D26" s="522"/>
      <c r="E26" s="525"/>
      <c r="F26" s="525"/>
      <c r="G26" s="525"/>
      <c r="H26" s="531"/>
      <c r="I26" s="534"/>
      <c r="J26" s="543"/>
      <c r="K26" s="540"/>
      <c r="L26" s="540"/>
      <c r="M26" s="537"/>
      <c r="N26" s="540"/>
      <c r="O26" s="528"/>
      <c r="P26" s="528"/>
      <c r="Q26" s="528"/>
      <c r="R26" s="528"/>
      <c r="S26" s="528"/>
      <c r="T26" s="528"/>
      <c r="U26" s="528"/>
    </row>
    <row r="27" spans="1:177" x14ac:dyDescent="0.25">
      <c r="A27" s="519"/>
      <c r="B27" s="522"/>
      <c r="C27" s="522"/>
      <c r="D27" s="522"/>
      <c r="E27" s="525"/>
      <c r="F27" s="525"/>
      <c r="G27" s="525"/>
      <c r="H27" s="531"/>
      <c r="I27" s="534"/>
      <c r="J27" s="543"/>
      <c r="K27" s="540"/>
      <c r="L27" s="540"/>
      <c r="M27" s="537"/>
      <c r="N27" s="540"/>
      <c r="O27" s="528"/>
      <c r="P27" s="528"/>
      <c r="Q27" s="528"/>
      <c r="R27" s="528"/>
      <c r="S27" s="528"/>
      <c r="T27" s="528"/>
      <c r="U27" s="528"/>
    </row>
    <row r="28" spans="1:177" x14ac:dyDescent="0.25">
      <c r="A28" s="519"/>
      <c r="B28" s="522"/>
      <c r="C28" s="522"/>
      <c r="D28" s="522"/>
      <c r="E28" s="525"/>
      <c r="F28" s="525"/>
      <c r="G28" s="525"/>
      <c r="H28" s="531"/>
      <c r="I28" s="534"/>
      <c r="J28" s="543"/>
      <c r="K28" s="540"/>
      <c r="L28" s="540"/>
      <c r="M28" s="537"/>
      <c r="N28" s="540"/>
      <c r="O28" s="528"/>
      <c r="P28" s="528"/>
      <c r="Q28" s="528"/>
      <c r="R28" s="528"/>
      <c r="S28" s="528"/>
      <c r="T28" s="528"/>
      <c r="U28" s="528"/>
    </row>
    <row r="29" spans="1:177" ht="254.25" customHeight="1" thickBot="1" x14ac:dyDescent="0.3">
      <c r="A29" s="520"/>
      <c r="B29" s="523"/>
      <c r="C29" s="523"/>
      <c r="D29" s="523"/>
      <c r="E29" s="526"/>
      <c r="F29" s="526"/>
      <c r="G29" s="526"/>
      <c r="H29" s="532"/>
      <c r="I29" s="535"/>
      <c r="J29" s="544"/>
      <c r="K29" s="541"/>
      <c r="L29" s="541"/>
      <c r="M29" s="538"/>
      <c r="N29" s="541"/>
      <c r="O29" s="529"/>
      <c r="P29" s="529"/>
      <c r="Q29" s="529"/>
      <c r="R29" s="529"/>
      <c r="S29" s="529"/>
      <c r="T29" s="529"/>
      <c r="U29" s="529"/>
    </row>
    <row r="30" spans="1:177" ht="15" customHeight="1" x14ac:dyDescent="0.25">
      <c r="A30" s="518">
        <f>'Mapa Final'!A29</f>
        <v>5</v>
      </c>
      <c r="B30" s="521" t="str">
        <f>'Mapa Final'!B29</f>
        <v>Inconsistencias en el reparto</v>
      </c>
      <c r="C30" s="521" t="str">
        <f>'Mapa Final'!C29</f>
        <v>Incumplimiento de las metas establecidas</v>
      </c>
      <c r="D30" s="521" t="str">
        <f>'Mapa Final'!D29</f>
        <v xml:space="preserve">1.Falta de planeacion y organizacion en el proceso de reparto. 
2. Falta de capacidad instalada para atender el alto volúmen de trabajo debido a la cantidad de expedientes que se recepcionan.           
3. Errores en el diligenciamiento del acta de reparto.
</v>
      </c>
      <c r="E30" s="524" t="str">
        <f>'Mapa Final'!E29</f>
        <v>Falencia en la gestión, control y seguimiento del proceso de reparto</v>
      </c>
      <c r="F30" s="524" t="str">
        <f>'Mapa Final'!F29</f>
        <v>Posibilidad de incumplimiento de las metas establecidas debido a la falencia en la gestión, control y seguimiento del proceso de reparto</v>
      </c>
      <c r="G30" s="524" t="str">
        <f>'Mapa Final'!G29</f>
        <v>Ejecución y Administración de Procesos</v>
      </c>
      <c r="H30" s="530" t="str">
        <f>'Mapa Final'!I29</f>
        <v>Muy Alta</v>
      </c>
      <c r="I30" s="533" t="str">
        <f>'Mapa Final'!L29</f>
        <v>Moderado</v>
      </c>
      <c r="J30" s="542" t="str">
        <f>'Mapa Final'!N29</f>
        <v xml:space="preserve">Alto </v>
      </c>
      <c r="K30" s="539" t="str">
        <f>'Mapa Final'!AA29</f>
        <v>Media</v>
      </c>
      <c r="L30" s="539" t="str">
        <f>'Mapa Final'!AE29</f>
        <v>Moderado</v>
      </c>
      <c r="M30" s="536" t="str">
        <f>'Mapa Final'!AG29</f>
        <v>Moderado</v>
      </c>
      <c r="N30" s="539" t="str">
        <f>'Mapa Final'!AH29</f>
        <v>Aceptar</v>
      </c>
      <c r="O30" s="527"/>
      <c r="P30" s="527"/>
      <c r="Q30" s="527"/>
      <c r="R30" s="527"/>
      <c r="S30" s="527"/>
      <c r="T30" s="527"/>
      <c r="U30" s="527"/>
    </row>
    <row r="31" spans="1:177" x14ac:dyDescent="0.25">
      <c r="A31" s="519"/>
      <c r="B31" s="522"/>
      <c r="C31" s="522"/>
      <c r="D31" s="522"/>
      <c r="E31" s="525"/>
      <c r="F31" s="525"/>
      <c r="G31" s="525"/>
      <c r="H31" s="531"/>
      <c r="I31" s="534"/>
      <c r="J31" s="543"/>
      <c r="K31" s="540"/>
      <c r="L31" s="540"/>
      <c r="M31" s="537"/>
      <c r="N31" s="540"/>
      <c r="O31" s="528"/>
      <c r="P31" s="528"/>
      <c r="Q31" s="528"/>
      <c r="R31" s="528"/>
      <c r="S31" s="528"/>
      <c r="T31" s="528"/>
      <c r="U31" s="528"/>
    </row>
    <row r="32" spans="1:177" x14ac:dyDescent="0.25">
      <c r="A32" s="519"/>
      <c r="B32" s="522"/>
      <c r="C32" s="522"/>
      <c r="D32" s="522"/>
      <c r="E32" s="525"/>
      <c r="F32" s="525"/>
      <c r="G32" s="525"/>
      <c r="H32" s="531"/>
      <c r="I32" s="534"/>
      <c r="J32" s="543"/>
      <c r="K32" s="540"/>
      <c r="L32" s="540"/>
      <c r="M32" s="537"/>
      <c r="N32" s="540"/>
      <c r="O32" s="528"/>
      <c r="P32" s="528"/>
      <c r="Q32" s="528"/>
      <c r="R32" s="528"/>
      <c r="S32" s="528"/>
      <c r="T32" s="528"/>
      <c r="U32" s="528"/>
    </row>
    <row r="33" spans="1:21" x14ac:dyDescent="0.25">
      <c r="A33" s="519"/>
      <c r="B33" s="522"/>
      <c r="C33" s="522"/>
      <c r="D33" s="522"/>
      <c r="E33" s="525"/>
      <c r="F33" s="525"/>
      <c r="G33" s="525"/>
      <c r="H33" s="531"/>
      <c r="I33" s="534"/>
      <c r="J33" s="543"/>
      <c r="K33" s="540"/>
      <c r="L33" s="540"/>
      <c r="M33" s="537"/>
      <c r="N33" s="540"/>
      <c r="O33" s="528"/>
      <c r="P33" s="528"/>
      <c r="Q33" s="528"/>
      <c r="R33" s="528"/>
      <c r="S33" s="528"/>
      <c r="T33" s="528"/>
      <c r="U33" s="528"/>
    </row>
    <row r="34" spans="1:21" ht="230.25" customHeight="1" thickBot="1" x14ac:dyDescent="0.3">
      <c r="A34" s="520"/>
      <c r="B34" s="523"/>
      <c r="C34" s="523"/>
      <c r="D34" s="523"/>
      <c r="E34" s="526"/>
      <c r="F34" s="526"/>
      <c r="G34" s="526"/>
      <c r="H34" s="532"/>
      <c r="I34" s="535"/>
      <c r="J34" s="544"/>
      <c r="K34" s="541"/>
      <c r="L34" s="541"/>
      <c r="M34" s="538"/>
      <c r="N34" s="541"/>
      <c r="O34" s="529"/>
      <c r="P34" s="529"/>
      <c r="Q34" s="529"/>
      <c r="R34" s="529"/>
      <c r="S34" s="529"/>
      <c r="T34" s="529"/>
      <c r="U34" s="529"/>
    </row>
    <row r="35" spans="1:21" ht="15" customHeight="1" x14ac:dyDescent="0.25">
      <c r="A35" s="518">
        <f>'Mapa Final'!A33</f>
        <v>6</v>
      </c>
      <c r="B35" s="521" t="str">
        <f>'Mapa Final'!B33</f>
        <v>Error en las notificaciones judicales</v>
      </c>
      <c r="C35" s="521" t="str">
        <f>'Mapa Final'!C33</f>
        <v>Incumplimiento de las metas establecidas</v>
      </c>
      <c r="D35" s="521" t="str">
        <f>'Mapa Final'!D33</f>
        <v>1. Falta de seguimiento y control del cumplimiento efectivo de la actividad asignada. 
2. Falta de informaciòn pertinente para realizar la actividad (correos errados, direcciones erradas de las partes). 
3. Falta de recursos, medios electrònicos y tecnològicos para el cumplimiento de la actividad.  
4.Carencia de vinculaciòn de las partes y terceros que genera nulidades, demoras en el proceso.</v>
      </c>
      <c r="E35" s="524" t="str">
        <f>'Mapa Final'!E33</f>
        <v xml:space="preserve">Inadecuada comunicación de las notificaciones judiciales </v>
      </c>
      <c r="F35" s="524" t="str">
        <f>'Mapa Final'!F33</f>
        <v xml:space="preserve">Posibilidad de incumplimiento de las metas establecidas debido a la inadecuada comunicación de las notificaciones judiciales </v>
      </c>
      <c r="G35" s="524" t="str">
        <f>'Mapa Final'!G33</f>
        <v>Ejecución y Administración de Procesos</v>
      </c>
      <c r="H35" s="530" t="str">
        <f>'Mapa Final'!I33</f>
        <v>Muy Alta</v>
      </c>
      <c r="I35" s="533" t="str">
        <f>'Mapa Final'!L33</f>
        <v>Moderado</v>
      </c>
      <c r="J35" s="542" t="str">
        <f>'Mapa Final'!N33</f>
        <v xml:space="preserve">Alto </v>
      </c>
      <c r="K35" s="539" t="str">
        <f>'Mapa Final'!AA33</f>
        <v>Media</v>
      </c>
      <c r="L35" s="539" t="str">
        <f>'Mapa Final'!AE33</f>
        <v>Moderado</v>
      </c>
      <c r="M35" s="536" t="str">
        <f>'Mapa Final'!AG33</f>
        <v>Moderado</v>
      </c>
      <c r="N35" s="539" t="str">
        <f>'Mapa Final'!AH33</f>
        <v>Aceptar</v>
      </c>
      <c r="O35" s="527"/>
      <c r="P35" s="527"/>
      <c r="Q35" s="527"/>
      <c r="R35" s="527"/>
      <c r="S35" s="527"/>
      <c r="T35" s="527"/>
      <c r="U35" s="527"/>
    </row>
    <row r="36" spans="1:21" x14ac:dyDescent="0.25">
      <c r="A36" s="519"/>
      <c r="B36" s="522"/>
      <c r="C36" s="522"/>
      <c r="D36" s="522"/>
      <c r="E36" s="525"/>
      <c r="F36" s="525"/>
      <c r="G36" s="525"/>
      <c r="H36" s="531"/>
      <c r="I36" s="534"/>
      <c r="J36" s="543"/>
      <c r="K36" s="540"/>
      <c r="L36" s="540"/>
      <c r="M36" s="537"/>
      <c r="N36" s="540"/>
      <c r="O36" s="528"/>
      <c r="P36" s="528"/>
      <c r="Q36" s="528"/>
      <c r="R36" s="528"/>
      <c r="S36" s="528"/>
      <c r="T36" s="528"/>
      <c r="U36" s="528"/>
    </row>
    <row r="37" spans="1:21" x14ac:dyDescent="0.25">
      <c r="A37" s="519"/>
      <c r="B37" s="522"/>
      <c r="C37" s="522"/>
      <c r="D37" s="522"/>
      <c r="E37" s="525"/>
      <c r="F37" s="525"/>
      <c r="G37" s="525"/>
      <c r="H37" s="531"/>
      <c r="I37" s="534"/>
      <c r="J37" s="543"/>
      <c r="K37" s="540"/>
      <c r="L37" s="540"/>
      <c r="M37" s="537"/>
      <c r="N37" s="540"/>
      <c r="O37" s="528"/>
      <c r="P37" s="528"/>
      <c r="Q37" s="528"/>
      <c r="R37" s="528"/>
      <c r="S37" s="528"/>
      <c r="T37" s="528"/>
      <c r="U37" s="528"/>
    </row>
    <row r="38" spans="1:21" x14ac:dyDescent="0.25">
      <c r="A38" s="519"/>
      <c r="B38" s="522"/>
      <c r="C38" s="522"/>
      <c r="D38" s="522"/>
      <c r="E38" s="525"/>
      <c r="F38" s="525"/>
      <c r="G38" s="525"/>
      <c r="H38" s="531"/>
      <c r="I38" s="534"/>
      <c r="J38" s="543"/>
      <c r="K38" s="540"/>
      <c r="L38" s="540"/>
      <c r="M38" s="537"/>
      <c r="N38" s="540"/>
      <c r="O38" s="528"/>
      <c r="P38" s="528"/>
      <c r="Q38" s="528"/>
      <c r="R38" s="528"/>
      <c r="S38" s="528"/>
      <c r="T38" s="528"/>
      <c r="U38" s="528"/>
    </row>
    <row r="39" spans="1:21" ht="234.75" customHeight="1" thickBot="1" x14ac:dyDescent="0.3">
      <c r="A39" s="520"/>
      <c r="B39" s="523"/>
      <c r="C39" s="523"/>
      <c r="D39" s="523"/>
      <c r="E39" s="526"/>
      <c r="F39" s="526"/>
      <c r="G39" s="526"/>
      <c r="H39" s="532"/>
      <c r="I39" s="535"/>
      <c r="J39" s="544"/>
      <c r="K39" s="541"/>
      <c r="L39" s="541"/>
      <c r="M39" s="538"/>
      <c r="N39" s="541"/>
      <c r="O39" s="529"/>
      <c r="P39" s="529"/>
      <c r="Q39" s="529"/>
      <c r="R39" s="529"/>
      <c r="S39" s="529"/>
      <c r="T39" s="529"/>
      <c r="U39" s="529"/>
    </row>
    <row r="40" spans="1:21" x14ac:dyDescent="0.25">
      <c r="A40" s="518">
        <f>'Mapa Final'!A38</f>
        <v>7</v>
      </c>
      <c r="B40" s="521" t="str">
        <f>'Mapa Final'!B38</f>
        <v>Pérdida de documentos</v>
      </c>
      <c r="C40" s="521" t="str">
        <f>'Mapa Final'!C38</f>
        <v>Afectación en la Prestación del Servicio de Justicia</v>
      </c>
      <c r="D40" s="521" t="str">
        <f>'Mapa Final'!D38</f>
        <v>1. Falta de implementación del expediente electrónico en todas las dependencias y juzgados
2.Falta de software institucional para el control en el archivo de documentos tanto físicos como virtuales.
3.Desconocimiento e inaplicabilidad de las Tablas de Retención Documental (TRD)
4.Volumen excesivo de ingreso de expedientes para el personal asignado,  generando demoras en la organización de los expediente
5. Carencia de organización documental</v>
      </c>
      <c r="E40" s="524" t="str">
        <f>'Mapa Final'!E38</f>
        <v>Extravío de documentos temporal o definitivo de los procesos judiciales</v>
      </c>
      <c r="F40" s="524" t="str">
        <f>'Mapa Final'!F38</f>
        <v>Posibilidad de la afectación en la Prestación del Servicio de Justicia debido al extravío de documentos temporal o definitivo de los procesos judiciales</v>
      </c>
      <c r="G40" s="524" t="str">
        <f>'Mapa Final'!G38</f>
        <v>Usuarios, productos y prácticas organizacionales</v>
      </c>
      <c r="H40" s="530" t="str">
        <f>'Mapa Final'!I38</f>
        <v>Muy Alta</v>
      </c>
      <c r="I40" s="533" t="str">
        <f>'Mapa Final'!L38</f>
        <v>Mayor</v>
      </c>
      <c r="J40" s="542" t="str">
        <f>'Mapa Final'!N38</f>
        <v xml:space="preserve">Alto </v>
      </c>
      <c r="K40" s="539" t="str">
        <f>'Mapa Final'!AA38</f>
        <v>Media</v>
      </c>
      <c r="L40" s="539" t="str">
        <f>'Mapa Final'!AE38</f>
        <v>Mayor</v>
      </c>
      <c r="M40" s="536" t="str">
        <f>'Mapa Final'!AG38</f>
        <v xml:space="preserve">Alto </v>
      </c>
      <c r="N40" s="539" t="str">
        <f>'Mapa Final'!AH38</f>
        <v>Evitar</v>
      </c>
      <c r="O40" s="527"/>
      <c r="P40" s="527"/>
      <c r="Q40" s="527"/>
      <c r="R40" s="527"/>
      <c r="S40" s="527"/>
      <c r="T40" s="527"/>
      <c r="U40" s="527"/>
    </row>
    <row r="41" spans="1:21" x14ac:dyDescent="0.25">
      <c r="A41" s="519"/>
      <c r="B41" s="522"/>
      <c r="C41" s="522"/>
      <c r="D41" s="522"/>
      <c r="E41" s="525"/>
      <c r="F41" s="525"/>
      <c r="G41" s="525"/>
      <c r="H41" s="531"/>
      <c r="I41" s="534"/>
      <c r="J41" s="543"/>
      <c r="K41" s="540"/>
      <c r="L41" s="540"/>
      <c r="M41" s="537"/>
      <c r="N41" s="540"/>
      <c r="O41" s="528"/>
      <c r="P41" s="528"/>
      <c r="Q41" s="528"/>
      <c r="R41" s="528"/>
      <c r="S41" s="528"/>
      <c r="T41" s="528"/>
      <c r="U41" s="528"/>
    </row>
    <row r="42" spans="1:21" x14ac:dyDescent="0.25">
      <c r="A42" s="519"/>
      <c r="B42" s="522"/>
      <c r="C42" s="522"/>
      <c r="D42" s="522"/>
      <c r="E42" s="525"/>
      <c r="F42" s="525"/>
      <c r="G42" s="525"/>
      <c r="H42" s="531"/>
      <c r="I42" s="534"/>
      <c r="J42" s="543"/>
      <c r="K42" s="540"/>
      <c r="L42" s="540"/>
      <c r="M42" s="537"/>
      <c r="N42" s="540"/>
      <c r="O42" s="528"/>
      <c r="P42" s="528"/>
      <c r="Q42" s="528"/>
      <c r="R42" s="528"/>
      <c r="S42" s="528"/>
      <c r="T42" s="528"/>
      <c r="U42" s="528"/>
    </row>
    <row r="43" spans="1:21" x14ac:dyDescent="0.25">
      <c r="A43" s="519"/>
      <c r="B43" s="522"/>
      <c r="C43" s="522"/>
      <c r="D43" s="522"/>
      <c r="E43" s="525"/>
      <c r="F43" s="525"/>
      <c r="G43" s="525"/>
      <c r="H43" s="531"/>
      <c r="I43" s="534"/>
      <c r="J43" s="543"/>
      <c r="K43" s="540"/>
      <c r="L43" s="540"/>
      <c r="M43" s="537"/>
      <c r="N43" s="540"/>
      <c r="O43" s="528"/>
      <c r="P43" s="528"/>
      <c r="Q43" s="528"/>
      <c r="R43" s="528"/>
      <c r="S43" s="528"/>
      <c r="T43" s="528"/>
      <c r="U43" s="528"/>
    </row>
    <row r="44" spans="1:21" ht="194.25" customHeight="1" thickBot="1" x14ac:dyDescent="0.3">
      <c r="A44" s="520"/>
      <c r="B44" s="523"/>
      <c r="C44" s="523"/>
      <c r="D44" s="523"/>
      <c r="E44" s="526"/>
      <c r="F44" s="526"/>
      <c r="G44" s="526"/>
      <c r="H44" s="532"/>
      <c r="I44" s="535"/>
      <c r="J44" s="544"/>
      <c r="K44" s="541"/>
      <c r="L44" s="541"/>
      <c r="M44" s="538"/>
      <c r="N44" s="541"/>
      <c r="O44" s="529"/>
      <c r="P44" s="529"/>
      <c r="Q44" s="529"/>
      <c r="R44" s="529"/>
      <c r="S44" s="529"/>
      <c r="T44" s="529"/>
      <c r="U44" s="529"/>
    </row>
    <row r="45" spans="1:21" x14ac:dyDescent="0.25">
      <c r="A45" s="518">
        <f>'Mapa Final'!A43</f>
        <v>8</v>
      </c>
      <c r="B45" s="521" t="str">
        <f>'Mapa Final'!B43</f>
        <v>Corrupción</v>
      </c>
      <c r="C45" s="521" t="str">
        <f>'Mapa Final'!C43</f>
        <v>Reputacional (Corrupción)</v>
      </c>
      <c r="D45" s="521" t="str">
        <f>'Mapa Final'!D43</f>
        <v xml:space="preserve">1.Insuficientes programas de capacitación para la toma de conciencia debido al desconocimiento de l ley antisoborno (ISO 37001:2016) y   de los  valores y principios propios de la entidad.
2. Desconocimiento del Código de Etica y Buen Gobierno.    
3.Carencia de compromiso  y transparencia de los servidores judiciales con la entidad  
4.Deficiencia del control y seguimiento de la gestión ejercida por los servidores judiciales.
5.Obtención de beneficios propios </v>
      </c>
      <c r="E45" s="524" t="str">
        <f>'Mapa Final'!E43</f>
        <v xml:space="preserve">Carencia en transparencia, etica y valores . </v>
      </c>
      <c r="F45" s="524" t="str">
        <f>'Mapa Final'!F43</f>
        <v xml:space="preserve">Posibilidad de actos indebidos de  los servidores judiciales debido a  la carencia en transparencia, etica y valores </v>
      </c>
      <c r="G45" s="524" t="str">
        <f>'Mapa Final'!G43</f>
        <v>Fraude Interno</v>
      </c>
      <c r="H45" s="530" t="str">
        <f>'Mapa Final'!I43</f>
        <v>Muy Alta</v>
      </c>
      <c r="I45" s="533" t="str">
        <f>'Mapa Final'!L43</f>
        <v>Mayor</v>
      </c>
      <c r="J45" s="542" t="str">
        <f>'Mapa Final'!N43</f>
        <v xml:space="preserve">Alto </v>
      </c>
      <c r="K45" s="539" t="str">
        <f>'Mapa Final'!AA43</f>
        <v>Media</v>
      </c>
      <c r="L45" s="539" t="str">
        <f>'Mapa Final'!AE43</f>
        <v>Mayor</v>
      </c>
      <c r="M45" s="536" t="str">
        <f>'Mapa Final'!AG43</f>
        <v xml:space="preserve">Alto </v>
      </c>
      <c r="N45" s="539" t="str">
        <f>'Mapa Final'!AH43</f>
        <v>Evitar</v>
      </c>
      <c r="O45" s="527"/>
      <c r="P45" s="527"/>
      <c r="Q45" s="527"/>
      <c r="R45" s="527"/>
      <c r="S45" s="527"/>
      <c r="T45" s="527"/>
      <c r="U45" s="527"/>
    </row>
    <row r="46" spans="1:21" x14ac:dyDescent="0.25">
      <c r="A46" s="519"/>
      <c r="B46" s="522"/>
      <c r="C46" s="522"/>
      <c r="D46" s="522"/>
      <c r="E46" s="525"/>
      <c r="F46" s="525"/>
      <c r="G46" s="525"/>
      <c r="H46" s="531"/>
      <c r="I46" s="534"/>
      <c r="J46" s="543"/>
      <c r="K46" s="540"/>
      <c r="L46" s="540"/>
      <c r="M46" s="537"/>
      <c r="N46" s="540"/>
      <c r="O46" s="528"/>
      <c r="P46" s="528"/>
      <c r="Q46" s="528"/>
      <c r="R46" s="528"/>
      <c r="S46" s="528"/>
      <c r="T46" s="528"/>
      <c r="U46" s="528"/>
    </row>
    <row r="47" spans="1:21" x14ac:dyDescent="0.25">
      <c r="A47" s="519"/>
      <c r="B47" s="522"/>
      <c r="C47" s="522"/>
      <c r="D47" s="522"/>
      <c r="E47" s="525"/>
      <c r="F47" s="525"/>
      <c r="G47" s="525"/>
      <c r="H47" s="531"/>
      <c r="I47" s="534"/>
      <c r="J47" s="543"/>
      <c r="K47" s="540"/>
      <c r="L47" s="540"/>
      <c r="M47" s="537"/>
      <c r="N47" s="540"/>
      <c r="O47" s="528"/>
      <c r="P47" s="528"/>
      <c r="Q47" s="528"/>
      <c r="R47" s="528"/>
      <c r="S47" s="528"/>
      <c r="T47" s="528"/>
      <c r="U47" s="528"/>
    </row>
    <row r="48" spans="1:21" x14ac:dyDescent="0.25">
      <c r="A48" s="519"/>
      <c r="B48" s="522"/>
      <c r="C48" s="522"/>
      <c r="D48" s="522"/>
      <c r="E48" s="525"/>
      <c r="F48" s="525"/>
      <c r="G48" s="525"/>
      <c r="H48" s="531"/>
      <c r="I48" s="534"/>
      <c r="J48" s="543"/>
      <c r="K48" s="540"/>
      <c r="L48" s="540"/>
      <c r="M48" s="537"/>
      <c r="N48" s="540"/>
      <c r="O48" s="528"/>
      <c r="P48" s="528"/>
      <c r="Q48" s="528"/>
      <c r="R48" s="528"/>
      <c r="S48" s="528"/>
      <c r="T48" s="528"/>
      <c r="U48" s="528"/>
    </row>
    <row r="49" spans="1:21" ht="188.25" customHeight="1" thickBot="1" x14ac:dyDescent="0.3">
      <c r="A49" s="520"/>
      <c r="B49" s="523"/>
      <c r="C49" s="523"/>
      <c r="D49" s="523"/>
      <c r="E49" s="526"/>
      <c r="F49" s="526"/>
      <c r="G49" s="526"/>
      <c r="H49" s="532"/>
      <c r="I49" s="535"/>
      <c r="J49" s="544"/>
      <c r="K49" s="541"/>
      <c r="L49" s="541"/>
      <c r="M49" s="538"/>
      <c r="N49" s="541"/>
      <c r="O49" s="529"/>
      <c r="P49" s="529"/>
      <c r="Q49" s="529"/>
      <c r="R49" s="529"/>
      <c r="S49" s="529"/>
      <c r="T49" s="529"/>
      <c r="U49" s="529"/>
    </row>
    <row r="50" spans="1:21" x14ac:dyDescent="0.25">
      <c r="A50" s="518">
        <f>'Mapa Final'!A48</f>
        <v>9</v>
      </c>
      <c r="B50" s="521" t="str">
        <f>'Mapa Final'!B48</f>
        <v>Interrupción o demora en el Servicio Público de Administrar  Justicia</v>
      </c>
      <c r="C50" s="521" t="str">
        <f>'Mapa Final'!C48</f>
        <v>Afectación en la Prestación del Servicio de Justicia</v>
      </c>
      <c r="D50" s="521" t="str">
        <f>'Mapa Final'!D48</f>
        <v>1. Paro por sindicato
2. Huelgas, protestas ciudadana
3. Disturbios o hechos violentos
4.Pandemia
5.Emergencias Ambientales</v>
      </c>
      <c r="E50" s="524" t="str">
        <f>'Mapa Final'!E48</f>
        <v>Suceso de fuerza mayor que imposibilitan la gestión judicial</v>
      </c>
      <c r="F50" s="524" t="str">
        <f>'Mapa Final'!F48</f>
        <v>Posibilidad de  afectación en la Prestación del Servicio de Justicia debido a un suceso de fuerza mayor que imposibilita la gestión judicial</v>
      </c>
      <c r="G50" s="524" t="str">
        <f>'Mapa Final'!G48</f>
        <v>Usuarios, productos y prácticas organizacionales</v>
      </c>
      <c r="H50" s="530" t="str">
        <f>'Mapa Final'!I48</f>
        <v>Muy Alta</v>
      </c>
      <c r="I50" s="533" t="str">
        <f>'Mapa Final'!L48</f>
        <v>Moderado</v>
      </c>
      <c r="J50" s="542" t="str">
        <f>'Mapa Final'!N48</f>
        <v xml:space="preserve">Alto </v>
      </c>
      <c r="K50" s="539" t="str">
        <f>'Mapa Final'!AA48</f>
        <v>Media</v>
      </c>
      <c r="L50" s="539" t="str">
        <f>'Mapa Final'!AE48</f>
        <v>Moderado</v>
      </c>
      <c r="M50" s="536" t="str">
        <f>'Mapa Final'!AG48</f>
        <v>Moderado</v>
      </c>
      <c r="N50" s="539" t="str">
        <f>'Mapa Final'!AH48</f>
        <v>Aceptar</v>
      </c>
      <c r="O50" s="527"/>
      <c r="P50" s="527"/>
      <c r="Q50" s="527"/>
      <c r="R50" s="527"/>
      <c r="S50" s="527"/>
      <c r="T50" s="527"/>
      <c r="U50" s="527"/>
    </row>
    <row r="51" spans="1:21" x14ac:dyDescent="0.25">
      <c r="A51" s="519"/>
      <c r="B51" s="522"/>
      <c r="C51" s="522"/>
      <c r="D51" s="522"/>
      <c r="E51" s="525"/>
      <c r="F51" s="525"/>
      <c r="G51" s="525"/>
      <c r="H51" s="531"/>
      <c r="I51" s="534"/>
      <c r="J51" s="543"/>
      <c r="K51" s="540"/>
      <c r="L51" s="540"/>
      <c r="M51" s="537"/>
      <c r="N51" s="540"/>
      <c r="O51" s="528"/>
      <c r="P51" s="528"/>
      <c r="Q51" s="528"/>
      <c r="R51" s="528"/>
      <c r="S51" s="528"/>
      <c r="T51" s="528"/>
      <c r="U51" s="528"/>
    </row>
    <row r="52" spans="1:21" x14ac:dyDescent="0.25">
      <c r="A52" s="519"/>
      <c r="B52" s="522"/>
      <c r="C52" s="522"/>
      <c r="D52" s="522"/>
      <c r="E52" s="525"/>
      <c r="F52" s="525"/>
      <c r="G52" s="525"/>
      <c r="H52" s="531"/>
      <c r="I52" s="534"/>
      <c r="J52" s="543"/>
      <c r="K52" s="540"/>
      <c r="L52" s="540"/>
      <c r="M52" s="537"/>
      <c r="N52" s="540"/>
      <c r="O52" s="528"/>
      <c r="P52" s="528"/>
      <c r="Q52" s="528"/>
      <c r="R52" s="528"/>
      <c r="S52" s="528"/>
      <c r="T52" s="528"/>
      <c r="U52" s="528"/>
    </row>
    <row r="53" spans="1:21" x14ac:dyDescent="0.25">
      <c r="A53" s="519"/>
      <c r="B53" s="522"/>
      <c r="C53" s="522"/>
      <c r="D53" s="522"/>
      <c r="E53" s="525"/>
      <c r="F53" s="525"/>
      <c r="G53" s="525"/>
      <c r="H53" s="531"/>
      <c r="I53" s="534"/>
      <c r="J53" s="543"/>
      <c r="K53" s="540"/>
      <c r="L53" s="540"/>
      <c r="M53" s="537"/>
      <c r="N53" s="540"/>
      <c r="O53" s="528"/>
      <c r="P53" s="528"/>
      <c r="Q53" s="528"/>
      <c r="R53" s="528"/>
      <c r="S53" s="528"/>
      <c r="T53" s="528"/>
      <c r="U53" s="528"/>
    </row>
    <row r="54" spans="1:21" ht="56.25" customHeight="1" thickBot="1" x14ac:dyDescent="0.3">
      <c r="A54" s="520"/>
      <c r="B54" s="523"/>
      <c r="C54" s="523"/>
      <c r="D54" s="523"/>
      <c r="E54" s="526"/>
      <c r="F54" s="526"/>
      <c r="G54" s="526"/>
      <c r="H54" s="532"/>
      <c r="I54" s="535"/>
      <c r="J54" s="544"/>
      <c r="K54" s="541"/>
      <c r="L54" s="541"/>
      <c r="M54" s="538"/>
      <c r="N54" s="541"/>
      <c r="O54" s="529"/>
      <c r="P54" s="529"/>
      <c r="Q54" s="529"/>
      <c r="R54" s="529"/>
      <c r="S54" s="529"/>
      <c r="T54" s="529"/>
      <c r="U54" s="529"/>
    </row>
    <row r="55" spans="1:21" x14ac:dyDescent="0.25">
      <c r="A55" s="518">
        <f>'Mapa Final'!A53</f>
        <v>10</v>
      </c>
      <c r="B55" s="521" t="str">
        <f>'Mapa Final'!B53</f>
        <v>Inaplicabilidad de la normavidad ambiental vigente</v>
      </c>
      <c r="C55" s="521" t="str">
        <f>'Mapa Final'!C53</f>
        <v>Afectación Ambiental</v>
      </c>
      <c r="D55" s="521" t="str">
        <f>'Mapa Final'!D53</f>
        <v>1. Falta de socialización del Acuerdo PSAA14-10160. 
2.Baja participación de los funcionarios y servidores judiciales en las actividades de formación en el Sistema de Gestión Ambiental
3.Uso de correos no institucionales, que no permiten la llegada de campañas enviadas por correos masivos
4.  Poco compromiso en la aplicabilidad y formación de la cultura ambiental
5. Carencia del liderazgo en el Sistema de Gestión Ambiental</v>
      </c>
      <c r="E55" s="524" t="str">
        <f>'Mapa Final'!E53</f>
        <v>Desconocimiento de los lineamientos ambientales y normatividad vigente ambiental</v>
      </c>
      <c r="F55" s="524" t="str">
        <f>'Mapa Final'!F53</f>
        <v>Posibilidad de afectación ambiental debido al desconocimiento de las lineamientos ambientales y normatividad vigente ambiental</v>
      </c>
      <c r="G55" s="524" t="str">
        <f>'Mapa Final'!G53</f>
        <v>Eventos Ambientales Internos</v>
      </c>
      <c r="H55" s="530" t="str">
        <f>'Mapa Final'!I53</f>
        <v>Media</v>
      </c>
      <c r="I55" s="533" t="str">
        <f>'Mapa Final'!L53</f>
        <v>Moderado</v>
      </c>
      <c r="J55" s="542" t="str">
        <f>'Mapa Final'!N53</f>
        <v>Moderado</v>
      </c>
      <c r="K55" s="539" t="str">
        <f>'Mapa Final'!AA53</f>
        <v>Baja</v>
      </c>
      <c r="L55" s="539" t="str">
        <f>'Mapa Final'!AE53</f>
        <v>Moderado</v>
      </c>
      <c r="M55" s="536" t="str">
        <f>'Mapa Final'!AG53</f>
        <v>Moderado</v>
      </c>
      <c r="N55" s="539" t="str">
        <f>'Mapa Final'!AH53</f>
        <v>Aceptar</v>
      </c>
      <c r="O55" s="527"/>
      <c r="P55" s="527"/>
      <c r="Q55" s="527"/>
      <c r="R55" s="527"/>
      <c r="S55" s="527"/>
      <c r="T55" s="527"/>
      <c r="U55" s="527"/>
    </row>
    <row r="56" spans="1:21" x14ac:dyDescent="0.25">
      <c r="A56" s="519"/>
      <c r="B56" s="522"/>
      <c r="C56" s="522"/>
      <c r="D56" s="522"/>
      <c r="E56" s="525"/>
      <c r="F56" s="525"/>
      <c r="G56" s="525"/>
      <c r="H56" s="531"/>
      <c r="I56" s="534"/>
      <c r="J56" s="543"/>
      <c r="K56" s="540"/>
      <c r="L56" s="540"/>
      <c r="M56" s="537"/>
      <c r="N56" s="540"/>
      <c r="O56" s="528"/>
      <c r="P56" s="528"/>
      <c r="Q56" s="528"/>
      <c r="R56" s="528"/>
      <c r="S56" s="528"/>
      <c r="T56" s="528"/>
      <c r="U56" s="528"/>
    </row>
    <row r="57" spans="1:21" x14ac:dyDescent="0.25">
      <c r="A57" s="519"/>
      <c r="B57" s="522"/>
      <c r="C57" s="522"/>
      <c r="D57" s="522"/>
      <c r="E57" s="525"/>
      <c r="F57" s="525"/>
      <c r="G57" s="525"/>
      <c r="H57" s="531"/>
      <c r="I57" s="534"/>
      <c r="J57" s="543"/>
      <c r="K57" s="540"/>
      <c r="L57" s="540"/>
      <c r="M57" s="537"/>
      <c r="N57" s="540"/>
      <c r="O57" s="528"/>
      <c r="P57" s="528"/>
      <c r="Q57" s="528"/>
      <c r="R57" s="528"/>
      <c r="S57" s="528"/>
      <c r="T57" s="528"/>
      <c r="U57" s="528"/>
    </row>
    <row r="58" spans="1:21" x14ac:dyDescent="0.25">
      <c r="A58" s="519"/>
      <c r="B58" s="522"/>
      <c r="C58" s="522"/>
      <c r="D58" s="522"/>
      <c r="E58" s="525"/>
      <c r="F58" s="525"/>
      <c r="G58" s="525"/>
      <c r="H58" s="531"/>
      <c r="I58" s="534"/>
      <c r="J58" s="543"/>
      <c r="K58" s="540"/>
      <c r="L58" s="540"/>
      <c r="M58" s="537"/>
      <c r="N58" s="540"/>
      <c r="O58" s="528"/>
      <c r="P58" s="528"/>
      <c r="Q58" s="528"/>
      <c r="R58" s="528"/>
      <c r="S58" s="528"/>
      <c r="T58" s="528"/>
      <c r="U58" s="528"/>
    </row>
    <row r="59" spans="1:21" ht="159.75" customHeight="1" thickBot="1" x14ac:dyDescent="0.3">
      <c r="A59" s="520"/>
      <c r="B59" s="523"/>
      <c r="C59" s="523"/>
      <c r="D59" s="523"/>
      <c r="E59" s="526"/>
      <c r="F59" s="526"/>
      <c r="G59" s="526"/>
      <c r="H59" s="532"/>
      <c r="I59" s="535"/>
      <c r="J59" s="544"/>
      <c r="K59" s="541"/>
      <c r="L59" s="541"/>
      <c r="M59" s="538"/>
      <c r="N59" s="541"/>
      <c r="O59" s="529"/>
      <c r="P59" s="529"/>
      <c r="Q59" s="529"/>
      <c r="R59" s="529"/>
      <c r="S59" s="529"/>
      <c r="T59" s="529"/>
      <c r="U59" s="529"/>
    </row>
  </sheetData>
  <mergeCells count="229">
    <mergeCell ref="R20:R24"/>
    <mergeCell ref="R25:R29"/>
    <mergeCell ref="R30:R34"/>
    <mergeCell ref="R35:R39"/>
    <mergeCell ref="R40:R44"/>
    <mergeCell ref="R45:R49"/>
    <mergeCell ref="R50:R54"/>
    <mergeCell ref="R55:R59"/>
    <mergeCell ref="B10:B14"/>
    <mergeCell ref="B15:B19"/>
    <mergeCell ref="B20:B24"/>
    <mergeCell ref="B25:B29"/>
    <mergeCell ref="B30:B34"/>
    <mergeCell ref="B35:B39"/>
    <mergeCell ref="B40:B44"/>
    <mergeCell ref="B45:B49"/>
    <mergeCell ref="B50:B54"/>
    <mergeCell ref="P55:P59"/>
    <mergeCell ref="Q55:Q59"/>
    <mergeCell ref="P45:P49"/>
    <mergeCell ref="Q45:Q49"/>
    <mergeCell ref="E45:E49"/>
    <mergeCell ref="F45:F49"/>
    <mergeCell ref="G45:G49"/>
    <mergeCell ref="S55:S59"/>
    <mergeCell ref="T55:T59"/>
    <mergeCell ref="U55:U59"/>
    <mergeCell ref="J55:J59"/>
    <mergeCell ref="K55:K59"/>
    <mergeCell ref="L55:L59"/>
    <mergeCell ref="M55:M59"/>
    <mergeCell ref="N55:N59"/>
    <mergeCell ref="O55:O59"/>
    <mergeCell ref="A55:A59"/>
    <mergeCell ref="C55:C59"/>
    <mergeCell ref="D55:D59"/>
    <mergeCell ref="E55:E59"/>
    <mergeCell ref="F55:F59"/>
    <mergeCell ref="G55:G59"/>
    <mergeCell ref="H55:H59"/>
    <mergeCell ref="I55:I59"/>
    <mergeCell ref="M50:M54"/>
    <mergeCell ref="G50:G54"/>
    <mergeCell ref="H50:H54"/>
    <mergeCell ref="I50:I54"/>
    <mergeCell ref="J50:J54"/>
    <mergeCell ref="K50:K54"/>
    <mergeCell ref="L50:L54"/>
    <mergeCell ref="B55:B59"/>
    <mergeCell ref="S45:S49"/>
    <mergeCell ref="T45:T49"/>
    <mergeCell ref="U45:U49"/>
    <mergeCell ref="A50:A54"/>
    <mergeCell ref="C50:C54"/>
    <mergeCell ref="D50:D54"/>
    <mergeCell ref="E50:E54"/>
    <mergeCell ref="F50:F54"/>
    <mergeCell ref="J45:J49"/>
    <mergeCell ref="K45:K49"/>
    <mergeCell ref="L45:L49"/>
    <mergeCell ref="M45:M49"/>
    <mergeCell ref="N45:N49"/>
    <mergeCell ref="O45:O49"/>
    <mergeCell ref="T50:T54"/>
    <mergeCell ref="U50:U54"/>
    <mergeCell ref="N50:N54"/>
    <mergeCell ref="O50:O54"/>
    <mergeCell ref="P50:P54"/>
    <mergeCell ref="Q50:Q54"/>
    <mergeCell ref="S50:S54"/>
    <mergeCell ref="A45:A49"/>
    <mergeCell ref="C45:C49"/>
    <mergeCell ref="D45:D49"/>
    <mergeCell ref="H45:H49"/>
    <mergeCell ref="I45:I49"/>
    <mergeCell ref="M40:M44"/>
    <mergeCell ref="G40:G44"/>
    <mergeCell ref="H40:H44"/>
    <mergeCell ref="I40:I44"/>
    <mergeCell ref="J40:J44"/>
    <mergeCell ref="K40:K44"/>
    <mergeCell ref="L40:L44"/>
    <mergeCell ref="P35:P39"/>
    <mergeCell ref="Q35:Q39"/>
    <mergeCell ref="S35:S39"/>
    <mergeCell ref="T35:T39"/>
    <mergeCell ref="U35:U39"/>
    <mergeCell ref="A40:A44"/>
    <mergeCell ref="C40:C44"/>
    <mergeCell ref="D40:D44"/>
    <mergeCell ref="E40:E44"/>
    <mergeCell ref="F40:F44"/>
    <mergeCell ref="J35:J39"/>
    <mergeCell ref="K35:K39"/>
    <mergeCell ref="L35:L39"/>
    <mergeCell ref="M35:M39"/>
    <mergeCell ref="N35:N39"/>
    <mergeCell ref="O35:O39"/>
    <mergeCell ref="T40:T44"/>
    <mergeCell ref="U40:U44"/>
    <mergeCell ref="N40:N44"/>
    <mergeCell ref="O40:O44"/>
    <mergeCell ref="P40:P44"/>
    <mergeCell ref="Q40:Q44"/>
    <mergeCell ref="S40:S44"/>
    <mergeCell ref="A35:A39"/>
    <mergeCell ref="C35:C39"/>
    <mergeCell ref="D35:D39"/>
    <mergeCell ref="E35:E39"/>
    <mergeCell ref="F35:F39"/>
    <mergeCell ref="G35:G39"/>
    <mergeCell ref="H35:H39"/>
    <mergeCell ref="I35:I39"/>
    <mergeCell ref="M30:M34"/>
    <mergeCell ref="G30:G34"/>
    <mergeCell ref="H30:H34"/>
    <mergeCell ref="I30:I34"/>
    <mergeCell ref="J30:J34"/>
    <mergeCell ref="K30:K34"/>
    <mergeCell ref="L30:L34"/>
    <mergeCell ref="S25:S29"/>
    <mergeCell ref="T25:T29"/>
    <mergeCell ref="U25:U29"/>
    <mergeCell ref="A30:A34"/>
    <mergeCell ref="C30:C34"/>
    <mergeCell ref="D30:D34"/>
    <mergeCell ref="E30:E34"/>
    <mergeCell ref="F30:F34"/>
    <mergeCell ref="J25:J29"/>
    <mergeCell ref="K25:K29"/>
    <mergeCell ref="L25:L29"/>
    <mergeCell ref="M25:M29"/>
    <mergeCell ref="N25:N29"/>
    <mergeCell ref="O25:O29"/>
    <mergeCell ref="T30:T34"/>
    <mergeCell ref="U30:U34"/>
    <mergeCell ref="N30:N34"/>
    <mergeCell ref="O30:O34"/>
    <mergeCell ref="P30:P34"/>
    <mergeCell ref="Q30:Q34"/>
    <mergeCell ref="S30:S34"/>
    <mergeCell ref="T20:T24"/>
    <mergeCell ref="U20:U24"/>
    <mergeCell ref="A25:A29"/>
    <mergeCell ref="C25:C29"/>
    <mergeCell ref="D25:D29"/>
    <mergeCell ref="E25:E29"/>
    <mergeCell ref="F25:F29"/>
    <mergeCell ref="G25:G29"/>
    <mergeCell ref="H25:H29"/>
    <mergeCell ref="I25:I29"/>
    <mergeCell ref="M20:M24"/>
    <mergeCell ref="N20:N24"/>
    <mergeCell ref="O20:O24"/>
    <mergeCell ref="P20:P24"/>
    <mergeCell ref="Q20:Q24"/>
    <mergeCell ref="S20:S24"/>
    <mergeCell ref="G20:G24"/>
    <mergeCell ref="H20:H24"/>
    <mergeCell ref="I20:I24"/>
    <mergeCell ref="J20:J24"/>
    <mergeCell ref="K20:K24"/>
    <mergeCell ref="L20:L24"/>
    <mergeCell ref="P25:P29"/>
    <mergeCell ref="Q25:Q29"/>
    <mergeCell ref="A20:A24"/>
    <mergeCell ref="C20:C24"/>
    <mergeCell ref="D20:D24"/>
    <mergeCell ref="E20:E24"/>
    <mergeCell ref="F20:F24"/>
    <mergeCell ref="J15:J19"/>
    <mergeCell ref="K15:K19"/>
    <mergeCell ref="L15:L19"/>
    <mergeCell ref="M15:M19"/>
    <mergeCell ref="I10:I14"/>
    <mergeCell ref="J10:J14"/>
    <mergeCell ref="K10:K14"/>
    <mergeCell ref="L10:L14"/>
    <mergeCell ref="P15:P19"/>
    <mergeCell ref="Q15:Q19"/>
    <mergeCell ref="S15:S19"/>
    <mergeCell ref="T15:T19"/>
    <mergeCell ref="U15:U19"/>
    <mergeCell ref="N15:N19"/>
    <mergeCell ref="O15:O19"/>
    <mergeCell ref="R10:R14"/>
    <mergeCell ref="R15:R19"/>
    <mergeCell ref="A9:N9"/>
    <mergeCell ref="A10:A14"/>
    <mergeCell ref="C10:C14"/>
    <mergeCell ref="D10:D14"/>
    <mergeCell ref="E10:E14"/>
    <mergeCell ref="F10:F14"/>
    <mergeCell ref="T10:T14"/>
    <mergeCell ref="U10:U14"/>
    <mergeCell ref="A15:A19"/>
    <mergeCell ref="C15:C19"/>
    <mergeCell ref="D15:D19"/>
    <mergeCell ref="E15:E19"/>
    <mergeCell ref="F15:F19"/>
    <mergeCell ref="G15:G19"/>
    <mergeCell ref="H15:H19"/>
    <mergeCell ref="I15:I19"/>
    <mergeCell ref="M10:M14"/>
    <mergeCell ref="N10:N14"/>
    <mergeCell ref="O10:O14"/>
    <mergeCell ref="P10:P14"/>
    <mergeCell ref="Q10:Q14"/>
    <mergeCell ref="S10:S14"/>
    <mergeCell ref="G10:G14"/>
    <mergeCell ref="H10:H14"/>
    <mergeCell ref="S1:U3"/>
    <mergeCell ref="A4:C4"/>
    <mergeCell ref="D4:N4"/>
    <mergeCell ref="O4:Q4"/>
    <mergeCell ref="A5:C5"/>
    <mergeCell ref="D5:N5"/>
    <mergeCell ref="A6:C6"/>
    <mergeCell ref="D6:N6"/>
    <mergeCell ref="A7:F7"/>
    <mergeCell ref="H7:J7"/>
    <mergeCell ref="K7:M7"/>
    <mergeCell ref="N7:N8"/>
    <mergeCell ref="A1:C2"/>
    <mergeCell ref="D1:Q3"/>
    <mergeCell ref="O7:O8"/>
    <mergeCell ref="S7:T7"/>
    <mergeCell ref="U7:U8"/>
    <mergeCell ref="P7:R7"/>
  </mergeCells>
  <conditionalFormatting sqref="D8:G8 H7 H60:J1048576 A7:B7">
    <cfRule type="containsText" dxfId="2791" priority="1339" operator="containsText" text="3- Moderado">
      <formula>NOT(ISERROR(SEARCH("3- Moderado",A7)))</formula>
    </cfRule>
    <cfRule type="containsText" dxfId="2790" priority="1340" operator="containsText" text="6- Moderado">
      <formula>NOT(ISERROR(SEARCH("6- Moderado",A7)))</formula>
    </cfRule>
    <cfRule type="containsText" dxfId="2789" priority="1341" operator="containsText" text="4- Moderado">
      <formula>NOT(ISERROR(SEARCH("4- Moderado",A7)))</formula>
    </cfRule>
    <cfRule type="containsText" dxfId="2788" priority="1342" operator="containsText" text="3- Bajo">
      <formula>NOT(ISERROR(SEARCH("3- Bajo",A7)))</formula>
    </cfRule>
    <cfRule type="containsText" dxfId="2787" priority="1343" operator="containsText" text="4- Bajo">
      <formula>NOT(ISERROR(SEARCH("4- Bajo",A7)))</formula>
    </cfRule>
    <cfRule type="containsText" dxfId="2786" priority="1344" operator="containsText" text="1- Bajo">
      <formula>NOT(ISERROR(SEARCH("1- Bajo",A7)))</formula>
    </cfRule>
  </conditionalFormatting>
  <conditionalFormatting sqref="H8:J8">
    <cfRule type="containsText" dxfId="2785" priority="1332" operator="containsText" text="3- Moderado">
      <formula>NOT(ISERROR(SEARCH("3- Moderado",H8)))</formula>
    </cfRule>
    <cfRule type="containsText" dxfId="2784" priority="1333" operator="containsText" text="6- Moderado">
      <formula>NOT(ISERROR(SEARCH("6- Moderado",H8)))</formula>
    </cfRule>
    <cfRule type="containsText" dxfId="2783" priority="1334" operator="containsText" text="4- Moderado">
      <formula>NOT(ISERROR(SEARCH("4- Moderado",H8)))</formula>
    </cfRule>
    <cfRule type="containsText" dxfId="2782" priority="1335" operator="containsText" text="3- Bajo">
      <formula>NOT(ISERROR(SEARCH("3- Bajo",H8)))</formula>
    </cfRule>
    <cfRule type="containsText" dxfId="2781" priority="1336" operator="containsText" text="4- Bajo">
      <formula>NOT(ISERROR(SEARCH("4- Bajo",H8)))</formula>
    </cfRule>
    <cfRule type="containsText" dxfId="2780" priority="1338" operator="containsText" text="1- Bajo">
      <formula>NOT(ISERROR(SEARCH("1- Bajo",H8)))</formula>
    </cfRule>
  </conditionalFormatting>
  <conditionalFormatting sqref="J8 J60:J1048576">
    <cfRule type="containsText" dxfId="2779" priority="1321" operator="containsText" text="25- Extremo">
      <formula>NOT(ISERROR(SEARCH("25- Extremo",J8)))</formula>
    </cfRule>
    <cfRule type="containsText" dxfId="2778" priority="1322" operator="containsText" text="20- Extremo">
      <formula>NOT(ISERROR(SEARCH("20- Extremo",J8)))</formula>
    </cfRule>
    <cfRule type="containsText" dxfId="2777" priority="1323" operator="containsText" text="15- Extremo">
      <formula>NOT(ISERROR(SEARCH("15- Extremo",J8)))</formula>
    </cfRule>
    <cfRule type="containsText" dxfId="2776" priority="1324" operator="containsText" text="10- Extremo">
      <formula>NOT(ISERROR(SEARCH("10- Extremo",J8)))</formula>
    </cfRule>
    <cfRule type="containsText" dxfId="2775" priority="1325" operator="containsText" text="5- Extremo">
      <formula>NOT(ISERROR(SEARCH("5- Extremo",J8)))</formula>
    </cfRule>
    <cfRule type="containsText" dxfId="2774" priority="1326" operator="containsText" text="12- Alto">
      <formula>NOT(ISERROR(SEARCH("12- Alto",J8)))</formula>
    </cfRule>
    <cfRule type="containsText" dxfId="2773" priority="1327" operator="containsText" text="10- Alto">
      <formula>NOT(ISERROR(SEARCH("10- Alto",J8)))</formula>
    </cfRule>
    <cfRule type="containsText" dxfId="2772" priority="1328" operator="containsText" text="9- Alto">
      <formula>NOT(ISERROR(SEARCH("9- Alto",J8)))</formula>
    </cfRule>
    <cfRule type="containsText" dxfId="2771" priority="1329" operator="containsText" text="8- Alto">
      <formula>NOT(ISERROR(SEARCH("8- Alto",J8)))</formula>
    </cfRule>
    <cfRule type="containsText" dxfId="2770" priority="1330" operator="containsText" text="5- Alto">
      <formula>NOT(ISERROR(SEARCH("5- Alto",J8)))</formula>
    </cfRule>
    <cfRule type="containsText" dxfId="2769" priority="1331" operator="containsText" text="4- Alto">
      <formula>NOT(ISERROR(SEARCH("4- Alto",J8)))</formula>
    </cfRule>
    <cfRule type="containsText" dxfId="2768" priority="1337" operator="containsText" text="2- Bajo">
      <formula>NOT(ISERROR(SEARCH("2- Bajo",J8)))</formula>
    </cfRule>
  </conditionalFormatting>
  <conditionalFormatting sqref="K10:L10">
    <cfRule type="containsText" dxfId="2767" priority="1315" operator="containsText" text="3- Moderado">
      <formula>NOT(ISERROR(SEARCH("3- Moderado",K10)))</formula>
    </cfRule>
    <cfRule type="containsText" dxfId="2766" priority="1316" operator="containsText" text="6- Moderado">
      <formula>NOT(ISERROR(SEARCH("6- Moderado",K10)))</formula>
    </cfRule>
    <cfRule type="containsText" dxfId="2765" priority="1317" operator="containsText" text="4- Moderado">
      <formula>NOT(ISERROR(SEARCH("4- Moderado",K10)))</formula>
    </cfRule>
    <cfRule type="containsText" dxfId="2764" priority="1318" operator="containsText" text="3- Bajo">
      <formula>NOT(ISERROR(SEARCH("3- Bajo",K10)))</formula>
    </cfRule>
    <cfRule type="containsText" dxfId="2763" priority="1319" operator="containsText" text="4- Bajo">
      <formula>NOT(ISERROR(SEARCH("4- Bajo",K10)))</formula>
    </cfRule>
    <cfRule type="containsText" dxfId="2762" priority="1320" operator="containsText" text="1- Bajo">
      <formula>NOT(ISERROR(SEARCH("1- Bajo",K10)))</formula>
    </cfRule>
  </conditionalFormatting>
  <conditionalFormatting sqref="H10:I10">
    <cfRule type="containsText" dxfId="2761" priority="1309" operator="containsText" text="3- Moderado">
      <formula>NOT(ISERROR(SEARCH("3- Moderado",H10)))</formula>
    </cfRule>
    <cfRule type="containsText" dxfId="2760" priority="1310" operator="containsText" text="6- Moderado">
      <formula>NOT(ISERROR(SEARCH("6- Moderado",H10)))</formula>
    </cfRule>
    <cfRule type="containsText" dxfId="2759" priority="1311" operator="containsText" text="4- Moderado">
      <formula>NOT(ISERROR(SEARCH("4- Moderado",H10)))</formula>
    </cfRule>
    <cfRule type="containsText" dxfId="2758" priority="1312" operator="containsText" text="3- Bajo">
      <formula>NOT(ISERROR(SEARCH("3- Bajo",H10)))</formula>
    </cfRule>
    <cfRule type="containsText" dxfId="2757" priority="1313" operator="containsText" text="4- Bajo">
      <formula>NOT(ISERROR(SEARCH("4- Bajo",H10)))</formula>
    </cfRule>
    <cfRule type="containsText" dxfId="2756" priority="1314" operator="containsText" text="1- Bajo">
      <formula>NOT(ISERROR(SEARCH("1- Bajo",H10)))</formula>
    </cfRule>
  </conditionalFormatting>
  <conditionalFormatting sqref="A10 C10:E10">
    <cfRule type="containsText" dxfId="2755" priority="1303" operator="containsText" text="3- Moderado">
      <formula>NOT(ISERROR(SEARCH("3- Moderado",A10)))</formula>
    </cfRule>
    <cfRule type="containsText" dxfId="2754" priority="1304" operator="containsText" text="6- Moderado">
      <formula>NOT(ISERROR(SEARCH("6- Moderado",A10)))</formula>
    </cfRule>
    <cfRule type="containsText" dxfId="2753" priority="1305" operator="containsText" text="4- Moderado">
      <formula>NOT(ISERROR(SEARCH("4- Moderado",A10)))</formula>
    </cfRule>
    <cfRule type="containsText" dxfId="2752" priority="1306" operator="containsText" text="3- Bajo">
      <formula>NOT(ISERROR(SEARCH("3- Bajo",A10)))</formula>
    </cfRule>
    <cfRule type="containsText" dxfId="2751" priority="1307" operator="containsText" text="4- Bajo">
      <formula>NOT(ISERROR(SEARCH("4- Bajo",A10)))</formula>
    </cfRule>
    <cfRule type="containsText" dxfId="2750" priority="1308" operator="containsText" text="1- Bajo">
      <formula>NOT(ISERROR(SEARCH("1- Bajo",A10)))</formula>
    </cfRule>
  </conditionalFormatting>
  <conditionalFormatting sqref="F10:G10">
    <cfRule type="containsText" dxfId="2749" priority="1297" operator="containsText" text="3- Moderado">
      <formula>NOT(ISERROR(SEARCH("3- Moderado",F10)))</formula>
    </cfRule>
    <cfRule type="containsText" dxfId="2748" priority="1298" operator="containsText" text="6- Moderado">
      <formula>NOT(ISERROR(SEARCH("6- Moderado",F10)))</formula>
    </cfRule>
    <cfRule type="containsText" dxfId="2747" priority="1299" operator="containsText" text="4- Moderado">
      <formula>NOT(ISERROR(SEARCH("4- Moderado",F10)))</formula>
    </cfRule>
    <cfRule type="containsText" dxfId="2746" priority="1300" operator="containsText" text="3- Bajo">
      <formula>NOT(ISERROR(SEARCH("3- Bajo",F10)))</formula>
    </cfRule>
    <cfRule type="containsText" dxfId="2745" priority="1301" operator="containsText" text="4- Bajo">
      <formula>NOT(ISERROR(SEARCH("4- Bajo",F10)))</formula>
    </cfRule>
    <cfRule type="containsText" dxfId="2744" priority="1302" operator="containsText" text="1- Bajo">
      <formula>NOT(ISERROR(SEARCH("1- Bajo",F10)))</formula>
    </cfRule>
  </conditionalFormatting>
  <conditionalFormatting sqref="K8">
    <cfRule type="containsText" dxfId="2743" priority="1291" operator="containsText" text="3- Moderado">
      <formula>NOT(ISERROR(SEARCH("3- Moderado",K8)))</formula>
    </cfRule>
    <cfRule type="containsText" dxfId="2742" priority="1292" operator="containsText" text="6- Moderado">
      <formula>NOT(ISERROR(SEARCH("6- Moderado",K8)))</formula>
    </cfRule>
    <cfRule type="containsText" dxfId="2741" priority="1293" operator="containsText" text="4- Moderado">
      <formula>NOT(ISERROR(SEARCH("4- Moderado",K8)))</formula>
    </cfRule>
    <cfRule type="containsText" dxfId="2740" priority="1294" operator="containsText" text="3- Bajo">
      <formula>NOT(ISERROR(SEARCH("3- Bajo",K8)))</formula>
    </cfRule>
    <cfRule type="containsText" dxfId="2739" priority="1295" operator="containsText" text="4- Bajo">
      <formula>NOT(ISERROR(SEARCH("4- Bajo",K8)))</formula>
    </cfRule>
    <cfRule type="containsText" dxfId="2738" priority="1296" operator="containsText" text="1- Bajo">
      <formula>NOT(ISERROR(SEARCH("1- Bajo",K8)))</formula>
    </cfRule>
  </conditionalFormatting>
  <conditionalFormatting sqref="L8">
    <cfRule type="containsText" dxfId="2737" priority="1285" operator="containsText" text="3- Moderado">
      <formula>NOT(ISERROR(SEARCH("3- Moderado",L8)))</formula>
    </cfRule>
    <cfRule type="containsText" dxfId="2736" priority="1286" operator="containsText" text="6- Moderado">
      <formula>NOT(ISERROR(SEARCH("6- Moderado",L8)))</formula>
    </cfRule>
    <cfRule type="containsText" dxfId="2735" priority="1287" operator="containsText" text="4- Moderado">
      <formula>NOT(ISERROR(SEARCH("4- Moderado",L8)))</formula>
    </cfRule>
    <cfRule type="containsText" dxfId="2734" priority="1288" operator="containsText" text="3- Bajo">
      <formula>NOT(ISERROR(SEARCH("3- Bajo",L8)))</formula>
    </cfRule>
    <cfRule type="containsText" dxfId="2733" priority="1289" operator="containsText" text="4- Bajo">
      <formula>NOT(ISERROR(SEARCH("4- Bajo",L8)))</formula>
    </cfRule>
    <cfRule type="containsText" dxfId="2732" priority="1290" operator="containsText" text="1- Bajo">
      <formula>NOT(ISERROR(SEARCH("1- Bajo",L8)))</formula>
    </cfRule>
  </conditionalFormatting>
  <conditionalFormatting sqref="M8">
    <cfRule type="containsText" dxfId="2731" priority="1279" operator="containsText" text="3- Moderado">
      <formula>NOT(ISERROR(SEARCH("3- Moderado",M8)))</formula>
    </cfRule>
    <cfRule type="containsText" dxfId="2730" priority="1280" operator="containsText" text="6- Moderado">
      <formula>NOT(ISERROR(SEARCH("6- Moderado",M8)))</formula>
    </cfRule>
    <cfRule type="containsText" dxfId="2729" priority="1281" operator="containsText" text="4- Moderado">
      <formula>NOT(ISERROR(SEARCH("4- Moderado",M8)))</formula>
    </cfRule>
    <cfRule type="containsText" dxfId="2728" priority="1282" operator="containsText" text="3- Bajo">
      <formula>NOT(ISERROR(SEARCH("3- Bajo",M8)))</formula>
    </cfRule>
    <cfRule type="containsText" dxfId="2727" priority="1283" operator="containsText" text="4- Bajo">
      <formula>NOT(ISERROR(SEARCH("4- Bajo",M8)))</formula>
    </cfRule>
    <cfRule type="containsText" dxfId="2726" priority="1284" operator="containsText" text="1- Bajo">
      <formula>NOT(ISERROR(SEARCH("1- Bajo",M8)))</formula>
    </cfRule>
  </conditionalFormatting>
  <conditionalFormatting sqref="J10:J14">
    <cfRule type="containsText" dxfId="2725" priority="1274" operator="containsText" text="Bajo">
      <formula>NOT(ISERROR(SEARCH("Bajo",J10)))</formula>
    </cfRule>
    <cfRule type="containsText" dxfId="2724" priority="1275" operator="containsText" text="Moderado">
      <formula>NOT(ISERROR(SEARCH("Moderado",J10)))</formula>
    </cfRule>
    <cfRule type="containsText" dxfId="2723" priority="1276" operator="containsText" text="Alto">
      <formula>NOT(ISERROR(SEARCH("Alto",J10)))</formula>
    </cfRule>
    <cfRule type="containsText" dxfId="2722" priority="1277" operator="containsText" text="Extremo">
      <formula>NOT(ISERROR(SEARCH("Extremo",J10)))</formula>
    </cfRule>
    <cfRule type="colorScale" priority="1278">
      <colorScale>
        <cfvo type="min"/>
        <cfvo type="max"/>
        <color rgb="FFFF7128"/>
        <color rgb="FFFFEF9C"/>
      </colorScale>
    </cfRule>
  </conditionalFormatting>
  <conditionalFormatting sqref="M10:M14">
    <cfRule type="containsText" dxfId="2721" priority="1249" operator="containsText" text="Moderado">
      <formula>NOT(ISERROR(SEARCH("Moderado",M10)))</formula>
    </cfRule>
    <cfRule type="containsText" dxfId="2720" priority="1269" operator="containsText" text="Bajo">
      <formula>NOT(ISERROR(SEARCH("Bajo",M10)))</formula>
    </cfRule>
    <cfRule type="containsText" dxfId="2719" priority="1270" operator="containsText" text="Moderado">
      <formula>NOT(ISERROR(SEARCH("Moderado",M10)))</formula>
    </cfRule>
    <cfRule type="containsText" dxfId="2718" priority="1271" operator="containsText" text="Alto">
      <formula>NOT(ISERROR(SEARCH("Alto",M10)))</formula>
    </cfRule>
    <cfRule type="containsText" dxfId="2717" priority="1272" operator="containsText" text="Extremo">
      <formula>NOT(ISERROR(SEARCH("Extremo",M10)))</formula>
    </cfRule>
    <cfRule type="colorScale" priority="1273">
      <colorScale>
        <cfvo type="min"/>
        <cfvo type="max"/>
        <color rgb="FFFF7128"/>
        <color rgb="FFFFEF9C"/>
      </colorScale>
    </cfRule>
  </conditionalFormatting>
  <conditionalFormatting sqref="N10">
    <cfRule type="containsText" dxfId="2716" priority="1263" operator="containsText" text="3- Moderado">
      <formula>NOT(ISERROR(SEARCH("3- Moderado",N10)))</formula>
    </cfRule>
    <cfRule type="containsText" dxfId="2715" priority="1264" operator="containsText" text="6- Moderado">
      <formula>NOT(ISERROR(SEARCH("6- Moderado",N10)))</formula>
    </cfRule>
    <cfRule type="containsText" dxfId="2714" priority="1265" operator="containsText" text="4- Moderado">
      <formula>NOT(ISERROR(SEARCH("4- Moderado",N10)))</formula>
    </cfRule>
    <cfRule type="containsText" dxfId="2713" priority="1266" operator="containsText" text="3- Bajo">
      <formula>NOT(ISERROR(SEARCH("3- Bajo",N10)))</formula>
    </cfRule>
    <cfRule type="containsText" dxfId="2712" priority="1267" operator="containsText" text="4- Bajo">
      <formula>NOT(ISERROR(SEARCH("4- Bajo",N10)))</formula>
    </cfRule>
    <cfRule type="containsText" dxfId="2711" priority="1268" operator="containsText" text="1- Bajo">
      <formula>NOT(ISERROR(SEARCH("1- Bajo",N10)))</formula>
    </cfRule>
  </conditionalFormatting>
  <conditionalFormatting sqref="H10:H14">
    <cfRule type="containsText" dxfId="2710" priority="1250" operator="containsText" text="Muy Alta">
      <formula>NOT(ISERROR(SEARCH("Muy Alta",H10)))</formula>
    </cfRule>
    <cfRule type="containsText" dxfId="2709" priority="1251" operator="containsText" text="Alta">
      <formula>NOT(ISERROR(SEARCH("Alta",H10)))</formula>
    </cfRule>
    <cfRule type="containsText" dxfId="2708" priority="1252" operator="containsText" text="Muy Alta">
      <formula>NOT(ISERROR(SEARCH("Muy Alta",H10)))</formula>
    </cfRule>
    <cfRule type="containsText" dxfId="2707" priority="1257" operator="containsText" text="Muy Baja">
      <formula>NOT(ISERROR(SEARCH("Muy Baja",H10)))</formula>
    </cfRule>
    <cfRule type="containsText" dxfId="2706" priority="1258" operator="containsText" text="Baja">
      <formula>NOT(ISERROR(SEARCH("Baja",H10)))</formula>
    </cfRule>
    <cfRule type="containsText" dxfId="2705" priority="1259" operator="containsText" text="Media">
      <formula>NOT(ISERROR(SEARCH("Media",H10)))</formula>
    </cfRule>
    <cfRule type="containsText" dxfId="2704" priority="1260" operator="containsText" text="Alta">
      <formula>NOT(ISERROR(SEARCH("Alta",H10)))</formula>
    </cfRule>
    <cfRule type="containsText" dxfId="2703" priority="1262" operator="containsText" text="Muy Alta">
      <formula>NOT(ISERROR(SEARCH("Muy Alta",H10)))</formula>
    </cfRule>
  </conditionalFormatting>
  <conditionalFormatting sqref="I10:I14">
    <cfRule type="containsText" dxfId="2702" priority="1253" operator="containsText" text="Catastrófico">
      <formula>NOT(ISERROR(SEARCH("Catastrófico",I10)))</formula>
    </cfRule>
    <cfRule type="containsText" dxfId="2701" priority="1254" operator="containsText" text="Mayor">
      <formula>NOT(ISERROR(SEARCH("Mayor",I10)))</formula>
    </cfRule>
    <cfRule type="containsText" dxfId="2700" priority="1255" operator="containsText" text="Menor">
      <formula>NOT(ISERROR(SEARCH("Menor",I10)))</formula>
    </cfRule>
    <cfRule type="containsText" dxfId="2699" priority="1256" operator="containsText" text="Leve">
      <formula>NOT(ISERROR(SEARCH("Leve",I10)))</formula>
    </cfRule>
    <cfRule type="containsText" dxfId="2698" priority="1261" operator="containsText" text="Moderado">
      <formula>NOT(ISERROR(SEARCH("Moderado",I10)))</formula>
    </cfRule>
  </conditionalFormatting>
  <conditionalFormatting sqref="K10:K14">
    <cfRule type="containsText" dxfId="2697" priority="1248" operator="containsText" text="Media">
      <formula>NOT(ISERROR(SEARCH("Media",K10)))</formula>
    </cfRule>
  </conditionalFormatting>
  <conditionalFormatting sqref="L10:L14">
    <cfRule type="containsText" dxfId="2696" priority="1247" operator="containsText" text="Moderado">
      <formula>NOT(ISERROR(SEARCH("Moderado",L10)))</formula>
    </cfRule>
  </conditionalFormatting>
  <conditionalFormatting sqref="J10:J14">
    <cfRule type="containsText" dxfId="2695" priority="1234" operator="containsText" text="Moderado">
      <formula>NOT(ISERROR(SEARCH("Moderado",J10)))</formula>
    </cfRule>
  </conditionalFormatting>
  <conditionalFormatting sqref="J10:J14">
    <cfRule type="containsText" dxfId="2694" priority="1232" operator="containsText" text="Bajo">
      <formula>NOT(ISERROR(SEARCH("Bajo",J10)))</formula>
    </cfRule>
    <cfRule type="containsText" dxfId="2693" priority="1233" operator="containsText" text="Extremo">
      <formula>NOT(ISERROR(SEARCH("Extremo",J10)))</formula>
    </cfRule>
  </conditionalFormatting>
  <conditionalFormatting sqref="K10:K14">
    <cfRule type="containsText" dxfId="2692" priority="1230" operator="containsText" text="Baja">
      <formula>NOT(ISERROR(SEARCH("Baja",K10)))</formula>
    </cfRule>
    <cfRule type="containsText" dxfId="2691" priority="1231" operator="containsText" text="Muy Baja">
      <formula>NOT(ISERROR(SEARCH("Muy Baja",K10)))</formula>
    </cfRule>
  </conditionalFormatting>
  <conditionalFormatting sqref="K10:K14">
    <cfRule type="containsText" dxfId="2690" priority="1228" operator="containsText" text="Muy Alta">
      <formula>NOT(ISERROR(SEARCH("Muy Alta",K10)))</formula>
    </cfRule>
    <cfRule type="containsText" dxfId="2689" priority="1229" operator="containsText" text="Alta">
      <formula>NOT(ISERROR(SEARCH("Alta",K10)))</formula>
    </cfRule>
  </conditionalFormatting>
  <conditionalFormatting sqref="L10:L14">
    <cfRule type="containsText" dxfId="2688" priority="1224" operator="containsText" text="Catastrófico">
      <formula>NOT(ISERROR(SEARCH("Catastrófico",L10)))</formula>
    </cfRule>
    <cfRule type="containsText" dxfId="2687" priority="1225" operator="containsText" text="Mayor">
      <formula>NOT(ISERROR(SEARCH("Mayor",L10)))</formula>
    </cfRule>
    <cfRule type="containsText" dxfId="2686" priority="1226" operator="containsText" text="Menor">
      <formula>NOT(ISERROR(SEARCH("Menor",L10)))</formula>
    </cfRule>
    <cfRule type="containsText" dxfId="2685" priority="1227" operator="containsText" text="Leve">
      <formula>NOT(ISERROR(SEARCH("Leve",L10)))</formula>
    </cfRule>
  </conditionalFormatting>
  <conditionalFormatting sqref="K15:L15">
    <cfRule type="containsText" dxfId="2684" priority="725" operator="containsText" text="3- Moderado">
      <formula>NOT(ISERROR(SEARCH("3- Moderado",K15)))</formula>
    </cfRule>
    <cfRule type="containsText" dxfId="2683" priority="726" operator="containsText" text="6- Moderado">
      <formula>NOT(ISERROR(SEARCH("6- Moderado",K15)))</formula>
    </cfRule>
    <cfRule type="containsText" dxfId="2682" priority="727" operator="containsText" text="4- Moderado">
      <formula>NOT(ISERROR(SEARCH("4- Moderado",K15)))</formula>
    </cfRule>
    <cfRule type="containsText" dxfId="2681" priority="728" operator="containsText" text="3- Bajo">
      <formula>NOT(ISERROR(SEARCH("3- Bajo",K15)))</formula>
    </cfRule>
    <cfRule type="containsText" dxfId="2680" priority="729" operator="containsText" text="4- Bajo">
      <formula>NOT(ISERROR(SEARCH("4- Bajo",K15)))</formula>
    </cfRule>
    <cfRule type="containsText" dxfId="2679" priority="730" operator="containsText" text="1- Bajo">
      <formula>NOT(ISERROR(SEARCH("1- Bajo",K15)))</formula>
    </cfRule>
  </conditionalFormatting>
  <conditionalFormatting sqref="H15:I15">
    <cfRule type="containsText" dxfId="2678" priority="719" operator="containsText" text="3- Moderado">
      <formula>NOT(ISERROR(SEARCH("3- Moderado",H15)))</formula>
    </cfRule>
    <cfRule type="containsText" dxfId="2677" priority="720" operator="containsText" text="6- Moderado">
      <formula>NOT(ISERROR(SEARCH("6- Moderado",H15)))</formula>
    </cfRule>
    <cfRule type="containsText" dxfId="2676" priority="721" operator="containsText" text="4- Moderado">
      <formula>NOT(ISERROR(SEARCH("4- Moderado",H15)))</formula>
    </cfRule>
    <cfRule type="containsText" dxfId="2675" priority="722" operator="containsText" text="3- Bajo">
      <formula>NOT(ISERROR(SEARCH("3- Bajo",H15)))</formula>
    </cfRule>
    <cfRule type="containsText" dxfId="2674" priority="723" operator="containsText" text="4- Bajo">
      <formula>NOT(ISERROR(SEARCH("4- Bajo",H15)))</formula>
    </cfRule>
    <cfRule type="containsText" dxfId="2673" priority="724" operator="containsText" text="1- Bajo">
      <formula>NOT(ISERROR(SEARCH("1- Bajo",H15)))</formula>
    </cfRule>
  </conditionalFormatting>
  <conditionalFormatting sqref="A15 C15:E15">
    <cfRule type="containsText" dxfId="2672" priority="713" operator="containsText" text="3- Moderado">
      <formula>NOT(ISERROR(SEARCH("3- Moderado",A15)))</formula>
    </cfRule>
    <cfRule type="containsText" dxfId="2671" priority="714" operator="containsText" text="6- Moderado">
      <formula>NOT(ISERROR(SEARCH("6- Moderado",A15)))</formula>
    </cfRule>
    <cfRule type="containsText" dxfId="2670" priority="715" operator="containsText" text="4- Moderado">
      <formula>NOT(ISERROR(SEARCH("4- Moderado",A15)))</formula>
    </cfRule>
    <cfRule type="containsText" dxfId="2669" priority="716" operator="containsText" text="3- Bajo">
      <formula>NOT(ISERROR(SEARCH("3- Bajo",A15)))</formula>
    </cfRule>
    <cfRule type="containsText" dxfId="2668" priority="717" operator="containsText" text="4- Bajo">
      <formula>NOT(ISERROR(SEARCH("4- Bajo",A15)))</formula>
    </cfRule>
    <cfRule type="containsText" dxfId="2667" priority="718" operator="containsText" text="1- Bajo">
      <formula>NOT(ISERROR(SEARCH("1- Bajo",A15)))</formula>
    </cfRule>
  </conditionalFormatting>
  <conditionalFormatting sqref="F15:G15">
    <cfRule type="containsText" dxfId="2666" priority="707" operator="containsText" text="3- Moderado">
      <formula>NOT(ISERROR(SEARCH("3- Moderado",F15)))</formula>
    </cfRule>
    <cfRule type="containsText" dxfId="2665" priority="708" operator="containsText" text="6- Moderado">
      <formula>NOT(ISERROR(SEARCH("6- Moderado",F15)))</formula>
    </cfRule>
    <cfRule type="containsText" dxfId="2664" priority="709" operator="containsText" text="4- Moderado">
      <formula>NOT(ISERROR(SEARCH("4- Moderado",F15)))</formula>
    </cfRule>
    <cfRule type="containsText" dxfId="2663" priority="710" operator="containsText" text="3- Bajo">
      <formula>NOT(ISERROR(SEARCH("3- Bajo",F15)))</formula>
    </cfRule>
    <cfRule type="containsText" dxfId="2662" priority="711" operator="containsText" text="4- Bajo">
      <formula>NOT(ISERROR(SEARCH("4- Bajo",F15)))</formula>
    </cfRule>
    <cfRule type="containsText" dxfId="2661" priority="712" operator="containsText" text="1- Bajo">
      <formula>NOT(ISERROR(SEARCH("1- Bajo",F15)))</formula>
    </cfRule>
  </conditionalFormatting>
  <conditionalFormatting sqref="J15:J19">
    <cfRule type="containsText" dxfId="2660" priority="702" operator="containsText" text="Bajo">
      <formula>NOT(ISERROR(SEARCH("Bajo",J15)))</formula>
    </cfRule>
    <cfRule type="containsText" dxfId="2659" priority="703" operator="containsText" text="Moderado">
      <formula>NOT(ISERROR(SEARCH("Moderado",J15)))</formula>
    </cfRule>
    <cfRule type="containsText" dxfId="2658" priority="704" operator="containsText" text="Alto">
      <formula>NOT(ISERROR(SEARCH("Alto",J15)))</formula>
    </cfRule>
    <cfRule type="containsText" dxfId="2657" priority="705" operator="containsText" text="Extremo">
      <formula>NOT(ISERROR(SEARCH("Extremo",J15)))</formula>
    </cfRule>
    <cfRule type="colorScale" priority="706">
      <colorScale>
        <cfvo type="min"/>
        <cfvo type="max"/>
        <color rgb="FFFF7128"/>
        <color rgb="FFFFEF9C"/>
      </colorScale>
    </cfRule>
  </conditionalFormatting>
  <conditionalFormatting sqref="M15:M19">
    <cfRule type="containsText" dxfId="2656" priority="677" operator="containsText" text="Moderado">
      <formula>NOT(ISERROR(SEARCH("Moderado",M15)))</formula>
    </cfRule>
    <cfRule type="containsText" dxfId="2655" priority="697" operator="containsText" text="Bajo">
      <formula>NOT(ISERROR(SEARCH("Bajo",M15)))</formula>
    </cfRule>
    <cfRule type="containsText" dxfId="2654" priority="698" operator="containsText" text="Moderado">
      <formula>NOT(ISERROR(SEARCH("Moderado",M15)))</formula>
    </cfRule>
    <cfRule type="containsText" dxfId="2653" priority="699" operator="containsText" text="Alto">
      <formula>NOT(ISERROR(SEARCH("Alto",M15)))</formula>
    </cfRule>
    <cfRule type="containsText" dxfId="2652" priority="700" operator="containsText" text="Extremo">
      <formula>NOT(ISERROR(SEARCH("Extremo",M15)))</formula>
    </cfRule>
    <cfRule type="colorScale" priority="701">
      <colorScale>
        <cfvo type="min"/>
        <cfvo type="max"/>
        <color rgb="FFFF7128"/>
        <color rgb="FFFFEF9C"/>
      </colorScale>
    </cfRule>
  </conditionalFormatting>
  <conditionalFormatting sqref="N15">
    <cfRule type="containsText" dxfId="2651" priority="691" operator="containsText" text="3- Moderado">
      <formula>NOT(ISERROR(SEARCH("3- Moderado",N15)))</formula>
    </cfRule>
    <cfRule type="containsText" dxfId="2650" priority="692" operator="containsText" text="6- Moderado">
      <formula>NOT(ISERROR(SEARCH("6- Moderado",N15)))</formula>
    </cfRule>
    <cfRule type="containsText" dxfId="2649" priority="693" operator="containsText" text="4- Moderado">
      <formula>NOT(ISERROR(SEARCH("4- Moderado",N15)))</formula>
    </cfRule>
    <cfRule type="containsText" dxfId="2648" priority="694" operator="containsText" text="3- Bajo">
      <formula>NOT(ISERROR(SEARCH("3- Bajo",N15)))</formula>
    </cfRule>
    <cfRule type="containsText" dxfId="2647" priority="695" operator="containsText" text="4- Bajo">
      <formula>NOT(ISERROR(SEARCH("4- Bajo",N15)))</formula>
    </cfRule>
    <cfRule type="containsText" dxfId="2646" priority="696" operator="containsText" text="1- Bajo">
      <formula>NOT(ISERROR(SEARCH("1- Bajo",N15)))</formula>
    </cfRule>
  </conditionalFormatting>
  <conditionalFormatting sqref="H15:H19">
    <cfRule type="containsText" dxfId="2645" priority="678" operator="containsText" text="Muy Alta">
      <formula>NOT(ISERROR(SEARCH("Muy Alta",H15)))</formula>
    </cfRule>
    <cfRule type="containsText" dxfId="2644" priority="679" operator="containsText" text="Alta">
      <formula>NOT(ISERROR(SEARCH("Alta",H15)))</formula>
    </cfRule>
    <cfRule type="containsText" dxfId="2643" priority="680" operator="containsText" text="Muy Alta">
      <formula>NOT(ISERROR(SEARCH("Muy Alta",H15)))</formula>
    </cfRule>
    <cfRule type="containsText" dxfId="2642" priority="685" operator="containsText" text="Muy Baja">
      <formula>NOT(ISERROR(SEARCH("Muy Baja",H15)))</formula>
    </cfRule>
    <cfRule type="containsText" dxfId="2641" priority="686" operator="containsText" text="Baja">
      <formula>NOT(ISERROR(SEARCH("Baja",H15)))</formula>
    </cfRule>
    <cfRule type="containsText" dxfId="2640" priority="687" operator="containsText" text="Media">
      <formula>NOT(ISERROR(SEARCH("Media",H15)))</formula>
    </cfRule>
    <cfRule type="containsText" dxfId="2639" priority="688" operator="containsText" text="Alta">
      <formula>NOT(ISERROR(SEARCH("Alta",H15)))</formula>
    </cfRule>
    <cfRule type="containsText" dxfId="2638" priority="690" operator="containsText" text="Muy Alta">
      <formula>NOT(ISERROR(SEARCH("Muy Alta",H15)))</formula>
    </cfRule>
  </conditionalFormatting>
  <conditionalFormatting sqref="I15:I19">
    <cfRule type="containsText" dxfId="2637" priority="681" operator="containsText" text="Catastrófico">
      <formula>NOT(ISERROR(SEARCH("Catastrófico",I15)))</formula>
    </cfRule>
    <cfRule type="containsText" dxfId="2636" priority="682" operator="containsText" text="Mayor">
      <formula>NOT(ISERROR(SEARCH("Mayor",I15)))</formula>
    </cfRule>
    <cfRule type="containsText" dxfId="2635" priority="683" operator="containsText" text="Menor">
      <formula>NOT(ISERROR(SEARCH("Menor",I15)))</formula>
    </cfRule>
    <cfRule type="containsText" dxfId="2634" priority="684" operator="containsText" text="Leve">
      <formula>NOT(ISERROR(SEARCH("Leve",I15)))</formula>
    </cfRule>
    <cfRule type="containsText" dxfId="2633" priority="689" operator="containsText" text="Moderado">
      <formula>NOT(ISERROR(SEARCH("Moderado",I15)))</formula>
    </cfRule>
  </conditionalFormatting>
  <conditionalFormatting sqref="K15:K19">
    <cfRule type="containsText" dxfId="2632" priority="676" operator="containsText" text="Media">
      <formula>NOT(ISERROR(SEARCH("Media",K15)))</formula>
    </cfRule>
  </conditionalFormatting>
  <conditionalFormatting sqref="L15:L19">
    <cfRule type="containsText" dxfId="2631" priority="675" operator="containsText" text="Moderado">
      <formula>NOT(ISERROR(SEARCH("Moderado",L15)))</formula>
    </cfRule>
  </conditionalFormatting>
  <conditionalFormatting sqref="J15:J19">
    <cfRule type="containsText" dxfId="2630" priority="674" operator="containsText" text="Moderado">
      <formula>NOT(ISERROR(SEARCH("Moderado",J15)))</formula>
    </cfRule>
  </conditionalFormatting>
  <conditionalFormatting sqref="J15:J19">
    <cfRule type="containsText" dxfId="2629" priority="672" operator="containsText" text="Bajo">
      <formula>NOT(ISERROR(SEARCH("Bajo",J15)))</formula>
    </cfRule>
    <cfRule type="containsText" dxfId="2628" priority="673" operator="containsText" text="Extremo">
      <formula>NOT(ISERROR(SEARCH("Extremo",J15)))</formula>
    </cfRule>
  </conditionalFormatting>
  <conditionalFormatting sqref="K15:K19">
    <cfRule type="containsText" dxfId="2627" priority="670" operator="containsText" text="Baja">
      <formula>NOT(ISERROR(SEARCH("Baja",K15)))</formula>
    </cfRule>
    <cfRule type="containsText" dxfId="2626" priority="671" operator="containsText" text="Muy Baja">
      <formula>NOT(ISERROR(SEARCH("Muy Baja",K15)))</formula>
    </cfRule>
  </conditionalFormatting>
  <conditionalFormatting sqref="K15:K19">
    <cfRule type="containsText" dxfId="2625" priority="668" operator="containsText" text="Muy Alta">
      <formula>NOT(ISERROR(SEARCH("Muy Alta",K15)))</formula>
    </cfRule>
    <cfRule type="containsText" dxfId="2624" priority="669" operator="containsText" text="Alta">
      <formula>NOT(ISERROR(SEARCH("Alta",K15)))</formula>
    </cfRule>
  </conditionalFormatting>
  <conditionalFormatting sqref="L15:L19">
    <cfRule type="containsText" dxfId="2623" priority="664" operator="containsText" text="Catastrófico">
      <formula>NOT(ISERROR(SEARCH("Catastrófico",L15)))</formula>
    </cfRule>
    <cfRule type="containsText" dxfId="2622" priority="665" operator="containsText" text="Mayor">
      <formula>NOT(ISERROR(SEARCH("Mayor",L15)))</formula>
    </cfRule>
    <cfRule type="containsText" dxfId="2621" priority="666" operator="containsText" text="Menor">
      <formula>NOT(ISERROR(SEARCH("Menor",L15)))</formula>
    </cfRule>
    <cfRule type="containsText" dxfId="2620" priority="667" operator="containsText" text="Leve">
      <formula>NOT(ISERROR(SEARCH("Leve",L15)))</formula>
    </cfRule>
  </conditionalFormatting>
  <conditionalFormatting sqref="K20:L20">
    <cfRule type="containsText" dxfId="2619" priority="658" operator="containsText" text="3- Moderado">
      <formula>NOT(ISERROR(SEARCH("3- Moderado",K20)))</formula>
    </cfRule>
    <cfRule type="containsText" dxfId="2618" priority="659" operator="containsText" text="6- Moderado">
      <formula>NOT(ISERROR(SEARCH("6- Moderado",K20)))</formula>
    </cfRule>
    <cfRule type="containsText" dxfId="2617" priority="660" operator="containsText" text="4- Moderado">
      <formula>NOT(ISERROR(SEARCH("4- Moderado",K20)))</formula>
    </cfRule>
    <cfRule type="containsText" dxfId="2616" priority="661" operator="containsText" text="3- Bajo">
      <formula>NOT(ISERROR(SEARCH("3- Bajo",K20)))</formula>
    </cfRule>
    <cfRule type="containsText" dxfId="2615" priority="662" operator="containsText" text="4- Bajo">
      <formula>NOT(ISERROR(SEARCH("4- Bajo",K20)))</formula>
    </cfRule>
    <cfRule type="containsText" dxfId="2614" priority="663" operator="containsText" text="1- Bajo">
      <formula>NOT(ISERROR(SEARCH("1- Bajo",K20)))</formula>
    </cfRule>
  </conditionalFormatting>
  <conditionalFormatting sqref="H20:I20">
    <cfRule type="containsText" dxfId="2613" priority="652" operator="containsText" text="3- Moderado">
      <formula>NOT(ISERROR(SEARCH("3- Moderado",H20)))</formula>
    </cfRule>
    <cfRule type="containsText" dxfId="2612" priority="653" operator="containsText" text="6- Moderado">
      <formula>NOT(ISERROR(SEARCH("6- Moderado",H20)))</formula>
    </cfRule>
    <cfRule type="containsText" dxfId="2611" priority="654" operator="containsText" text="4- Moderado">
      <formula>NOT(ISERROR(SEARCH("4- Moderado",H20)))</formula>
    </cfRule>
    <cfRule type="containsText" dxfId="2610" priority="655" operator="containsText" text="3- Bajo">
      <formula>NOT(ISERROR(SEARCH("3- Bajo",H20)))</formula>
    </cfRule>
    <cfRule type="containsText" dxfId="2609" priority="656" operator="containsText" text="4- Bajo">
      <formula>NOT(ISERROR(SEARCH("4- Bajo",H20)))</formula>
    </cfRule>
    <cfRule type="containsText" dxfId="2608" priority="657" operator="containsText" text="1- Bajo">
      <formula>NOT(ISERROR(SEARCH("1- Bajo",H20)))</formula>
    </cfRule>
  </conditionalFormatting>
  <conditionalFormatting sqref="A20 C20:E20">
    <cfRule type="containsText" dxfId="2607" priority="646" operator="containsText" text="3- Moderado">
      <formula>NOT(ISERROR(SEARCH("3- Moderado",A20)))</formula>
    </cfRule>
    <cfRule type="containsText" dxfId="2606" priority="647" operator="containsText" text="6- Moderado">
      <formula>NOT(ISERROR(SEARCH("6- Moderado",A20)))</formula>
    </cfRule>
    <cfRule type="containsText" dxfId="2605" priority="648" operator="containsText" text="4- Moderado">
      <formula>NOT(ISERROR(SEARCH("4- Moderado",A20)))</formula>
    </cfRule>
    <cfRule type="containsText" dxfId="2604" priority="649" operator="containsText" text="3- Bajo">
      <formula>NOT(ISERROR(SEARCH("3- Bajo",A20)))</formula>
    </cfRule>
    <cfRule type="containsText" dxfId="2603" priority="650" operator="containsText" text="4- Bajo">
      <formula>NOT(ISERROR(SEARCH("4- Bajo",A20)))</formula>
    </cfRule>
    <cfRule type="containsText" dxfId="2602" priority="651" operator="containsText" text="1- Bajo">
      <formula>NOT(ISERROR(SEARCH("1- Bajo",A20)))</formula>
    </cfRule>
  </conditionalFormatting>
  <conditionalFormatting sqref="F20:G20">
    <cfRule type="containsText" dxfId="2601" priority="640" operator="containsText" text="3- Moderado">
      <formula>NOT(ISERROR(SEARCH("3- Moderado",F20)))</formula>
    </cfRule>
    <cfRule type="containsText" dxfId="2600" priority="641" operator="containsText" text="6- Moderado">
      <formula>NOT(ISERROR(SEARCH("6- Moderado",F20)))</formula>
    </cfRule>
    <cfRule type="containsText" dxfId="2599" priority="642" operator="containsText" text="4- Moderado">
      <formula>NOT(ISERROR(SEARCH("4- Moderado",F20)))</formula>
    </cfRule>
    <cfRule type="containsText" dxfId="2598" priority="643" operator="containsText" text="3- Bajo">
      <formula>NOT(ISERROR(SEARCH("3- Bajo",F20)))</formula>
    </cfRule>
    <cfRule type="containsText" dxfId="2597" priority="644" operator="containsText" text="4- Bajo">
      <formula>NOT(ISERROR(SEARCH("4- Bajo",F20)))</formula>
    </cfRule>
    <cfRule type="containsText" dxfId="2596" priority="645" operator="containsText" text="1- Bajo">
      <formula>NOT(ISERROR(SEARCH("1- Bajo",F20)))</formula>
    </cfRule>
  </conditionalFormatting>
  <conditionalFormatting sqref="J20:J24">
    <cfRule type="containsText" dxfId="2595" priority="635" operator="containsText" text="Bajo">
      <formula>NOT(ISERROR(SEARCH("Bajo",J20)))</formula>
    </cfRule>
    <cfRule type="containsText" dxfId="2594" priority="636" operator="containsText" text="Moderado">
      <formula>NOT(ISERROR(SEARCH("Moderado",J20)))</formula>
    </cfRule>
    <cfRule type="containsText" dxfId="2593" priority="637" operator="containsText" text="Alto">
      <formula>NOT(ISERROR(SEARCH("Alto",J20)))</formula>
    </cfRule>
    <cfRule type="containsText" dxfId="2592" priority="638" operator="containsText" text="Extremo">
      <formula>NOT(ISERROR(SEARCH("Extremo",J20)))</formula>
    </cfRule>
    <cfRule type="colorScale" priority="639">
      <colorScale>
        <cfvo type="min"/>
        <cfvo type="max"/>
        <color rgb="FFFF7128"/>
        <color rgb="FFFFEF9C"/>
      </colorScale>
    </cfRule>
  </conditionalFormatting>
  <conditionalFormatting sqref="M20:M24">
    <cfRule type="containsText" dxfId="2591" priority="610" operator="containsText" text="Moderado">
      <formula>NOT(ISERROR(SEARCH("Moderado",M20)))</formula>
    </cfRule>
    <cfRule type="containsText" dxfId="2590" priority="630" operator="containsText" text="Bajo">
      <formula>NOT(ISERROR(SEARCH("Bajo",M20)))</formula>
    </cfRule>
    <cfRule type="containsText" dxfId="2589" priority="631" operator="containsText" text="Moderado">
      <formula>NOT(ISERROR(SEARCH("Moderado",M20)))</formula>
    </cfRule>
    <cfRule type="containsText" dxfId="2588" priority="632" operator="containsText" text="Alto">
      <formula>NOT(ISERROR(SEARCH("Alto",M20)))</formula>
    </cfRule>
    <cfRule type="containsText" dxfId="2587" priority="633" operator="containsText" text="Extremo">
      <formula>NOT(ISERROR(SEARCH("Extremo",M20)))</formula>
    </cfRule>
    <cfRule type="colorScale" priority="634">
      <colorScale>
        <cfvo type="min"/>
        <cfvo type="max"/>
        <color rgb="FFFF7128"/>
        <color rgb="FFFFEF9C"/>
      </colorScale>
    </cfRule>
  </conditionalFormatting>
  <conditionalFormatting sqref="N20">
    <cfRule type="containsText" dxfId="2586" priority="624" operator="containsText" text="3- Moderado">
      <formula>NOT(ISERROR(SEARCH("3- Moderado",N20)))</formula>
    </cfRule>
    <cfRule type="containsText" dxfId="2585" priority="625" operator="containsText" text="6- Moderado">
      <formula>NOT(ISERROR(SEARCH("6- Moderado",N20)))</formula>
    </cfRule>
    <cfRule type="containsText" dxfId="2584" priority="626" operator="containsText" text="4- Moderado">
      <formula>NOT(ISERROR(SEARCH("4- Moderado",N20)))</formula>
    </cfRule>
    <cfRule type="containsText" dxfId="2583" priority="627" operator="containsText" text="3- Bajo">
      <formula>NOT(ISERROR(SEARCH("3- Bajo",N20)))</formula>
    </cfRule>
    <cfRule type="containsText" dxfId="2582" priority="628" operator="containsText" text="4- Bajo">
      <formula>NOT(ISERROR(SEARCH("4- Bajo",N20)))</formula>
    </cfRule>
    <cfRule type="containsText" dxfId="2581" priority="629" operator="containsText" text="1- Bajo">
      <formula>NOT(ISERROR(SEARCH("1- Bajo",N20)))</formula>
    </cfRule>
  </conditionalFormatting>
  <conditionalFormatting sqref="H20:H24">
    <cfRule type="containsText" dxfId="2580" priority="611" operator="containsText" text="Muy Alta">
      <formula>NOT(ISERROR(SEARCH("Muy Alta",H20)))</formula>
    </cfRule>
    <cfRule type="containsText" dxfId="2579" priority="612" operator="containsText" text="Alta">
      <formula>NOT(ISERROR(SEARCH("Alta",H20)))</formula>
    </cfRule>
    <cfRule type="containsText" dxfId="2578" priority="613" operator="containsText" text="Muy Alta">
      <formula>NOT(ISERROR(SEARCH("Muy Alta",H20)))</formula>
    </cfRule>
    <cfRule type="containsText" dxfId="2577" priority="618" operator="containsText" text="Muy Baja">
      <formula>NOT(ISERROR(SEARCH("Muy Baja",H20)))</formula>
    </cfRule>
    <cfRule type="containsText" dxfId="2576" priority="619" operator="containsText" text="Baja">
      <formula>NOT(ISERROR(SEARCH("Baja",H20)))</formula>
    </cfRule>
    <cfRule type="containsText" dxfId="2575" priority="620" operator="containsText" text="Media">
      <formula>NOT(ISERROR(SEARCH("Media",H20)))</formula>
    </cfRule>
    <cfRule type="containsText" dxfId="2574" priority="621" operator="containsText" text="Alta">
      <formula>NOT(ISERROR(SEARCH("Alta",H20)))</formula>
    </cfRule>
    <cfRule type="containsText" dxfId="2573" priority="623" operator="containsText" text="Muy Alta">
      <formula>NOT(ISERROR(SEARCH("Muy Alta",H20)))</formula>
    </cfRule>
  </conditionalFormatting>
  <conditionalFormatting sqref="I20:I24">
    <cfRule type="containsText" dxfId="2572" priority="614" operator="containsText" text="Catastrófico">
      <formula>NOT(ISERROR(SEARCH("Catastrófico",I20)))</formula>
    </cfRule>
    <cfRule type="containsText" dxfId="2571" priority="615" operator="containsText" text="Mayor">
      <formula>NOT(ISERROR(SEARCH("Mayor",I20)))</formula>
    </cfRule>
    <cfRule type="containsText" dxfId="2570" priority="616" operator="containsText" text="Menor">
      <formula>NOT(ISERROR(SEARCH("Menor",I20)))</formula>
    </cfRule>
    <cfRule type="containsText" dxfId="2569" priority="617" operator="containsText" text="Leve">
      <formula>NOT(ISERROR(SEARCH("Leve",I20)))</formula>
    </cfRule>
    <cfRule type="containsText" dxfId="2568" priority="622" operator="containsText" text="Moderado">
      <formula>NOT(ISERROR(SEARCH("Moderado",I20)))</formula>
    </cfRule>
  </conditionalFormatting>
  <conditionalFormatting sqref="K20:K24">
    <cfRule type="containsText" dxfId="2567" priority="609" operator="containsText" text="Media">
      <formula>NOT(ISERROR(SEARCH("Media",K20)))</formula>
    </cfRule>
  </conditionalFormatting>
  <conditionalFormatting sqref="L20:L24">
    <cfRule type="containsText" dxfId="2566" priority="608" operator="containsText" text="Moderado">
      <formula>NOT(ISERROR(SEARCH("Moderado",L20)))</formula>
    </cfRule>
  </conditionalFormatting>
  <conditionalFormatting sqref="J20:J24">
    <cfRule type="containsText" dxfId="2565" priority="607" operator="containsText" text="Moderado">
      <formula>NOT(ISERROR(SEARCH("Moderado",J20)))</formula>
    </cfRule>
  </conditionalFormatting>
  <conditionalFormatting sqref="J20:J24">
    <cfRule type="containsText" dxfId="2564" priority="605" operator="containsText" text="Bajo">
      <formula>NOT(ISERROR(SEARCH("Bajo",J20)))</formula>
    </cfRule>
    <cfRule type="containsText" dxfId="2563" priority="606" operator="containsText" text="Extremo">
      <formula>NOT(ISERROR(SEARCH("Extremo",J20)))</formula>
    </cfRule>
  </conditionalFormatting>
  <conditionalFormatting sqref="K20:K24">
    <cfRule type="containsText" dxfId="2562" priority="603" operator="containsText" text="Baja">
      <formula>NOT(ISERROR(SEARCH("Baja",K20)))</formula>
    </cfRule>
    <cfRule type="containsText" dxfId="2561" priority="604" operator="containsText" text="Muy Baja">
      <formula>NOT(ISERROR(SEARCH("Muy Baja",K20)))</formula>
    </cfRule>
  </conditionalFormatting>
  <conditionalFormatting sqref="K20:K24">
    <cfRule type="containsText" dxfId="2560" priority="601" operator="containsText" text="Muy Alta">
      <formula>NOT(ISERROR(SEARCH("Muy Alta",K20)))</formula>
    </cfRule>
    <cfRule type="containsText" dxfId="2559" priority="602" operator="containsText" text="Alta">
      <formula>NOT(ISERROR(SEARCH("Alta",K20)))</formula>
    </cfRule>
  </conditionalFormatting>
  <conditionalFormatting sqref="L20:L24">
    <cfRule type="containsText" dxfId="2558" priority="597" operator="containsText" text="Catastrófico">
      <formula>NOT(ISERROR(SEARCH("Catastrófico",L20)))</formula>
    </cfRule>
    <cfRule type="containsText" dxfId="2557" priority="598" operator="containsText" text="Mayor">
      <formula>NOT(ISERROR(SEARCH("Mayor",L20)))</formula>
    </cfRule>
    <cfRule type="containsText" dxfId="2556" priority="599" operator="containsText" text="Menor">
      <formula>NOT(ISERROR(SEARCH("Menor",L20)))</formula>
    </cfRule>
    <cfRule type="containsText" dxfId="2555" priority="600" operator="containsText" text="Leve">
      <formula>NOT(ISERROR(SEARCH("Leve",L20)))</formula>
    </cfRule>
  </conditionalFormatting>
  <conditionalFormatting sqref="K30:L30">
    <cfRule type="containsText" dxfId="2554" priority="524" operator="containsText" text="3- Moderado">
      <formula>NOT(ISERROR(SEARCH("3- Moderado",K30)))</formula>
    </cfRule>
    <cfRule type="containsText" dxfId="2553" priority="525" operator="containsText" text="6- Moderado">
      <formula>NOT(ISERROR(SEARCH("6- Moderado",K30)))</formula>
    </cfRule>
    <cfRule type="containsText" dxfId="2552" priority="526" operator="containsText" text="4- Moderado">
      <formula>NOT(ISERROR(SEARCH("4- Moderado",K30)))</formula>
    </cfRule>
    <cfRule type="containsText" dxfId="2551" priority="527" operator="containsText" text="3- Bajo">
      <formula>NOT(ISERROR(SEARCH("3- Bajo",K30)))</formula>
    </cfRule>
    <cfRule type="containsText" dxfId="2550" priority="528" operator="containsText" text="4- Bajo">
      <formula>NOT(ISERROR(SEARCH("4- Bajo",K30)))</formula>
    </cfRule>
    <cfRule type="containsText" dxfId="2549" priority="529" operator="containsText" text="1- Bajo">
      <formula>NOT(ISERROR(SEARCH("1- Bajo",K30)))</formula>
    </cfRule>
  </conditionalFormatting>
  <conditionalFormatting sqref="H30:I30">
    <cfRule type="containsText" dxfId="2548" priority="518" operator="containsText" text="3- Moderado">
      <formula>NOT(ISERROR(SEARCH("3- Moderado",H30)))</formula>
    </cfRule>
    <cfRule type="containsText" dxfId="2547" priority="519" operator="containsText" text="6- Moderado">
      <formula>NOT(ISERROR(SEARCH("6- Moderado",H30)))</formula>
    </cfRule>
    <cfRule type="containsText" dxfId="2546" priority="520" operator="containsText" text="4- Moderado">
      <formula>NOT(ISERROR(SEARCH("4- Moderado",H30)))</formula>
    </cfRule>
    <cfRule type="containsText" dxfId="2545" priority="521" operator="containsText" text="3- Bajo">
      <formula>NOT(ISERROR(SEARCH("3- Bajo",H30)))</formula>
    </cfRule>
    <cfRule type="containsText" dxfId="2544" priority="522" operator="containsText" text="4- Bajo">
      <formula>NOT(ISERROR(SEARCH("4- Bajo",H30)))</formula>
    </cfRule>
    <cfRule type="containsText" dxfId="2543" priority="523" operator="containsText" text="1- Bajo">
      <formula>NOT(ISERROR(SEARCH("1- Bajo",H30)))</formula>
    </cfRule>
  </conditionalFormatting>
  <conditionalFormatting sqref="A30 C30:E30">
    <cfRule type="containsText" dxfId="2542" priority="512" operator="containsText" text="3- Moderado">
      <formula>NOT(ISERROR(SEARCH("3- Moderado",A30)))</formula>
    </cfRule>
    <cfRule type="containsText" dxfId="2541" priority="513" operator="containsText" text="6- Moderado">
      <formula>NOT(ISERROR(SEARCH("6- Moderado",A30)))</formula>
    </cfRule>
    <cfRule type="containsText" dxfId="2540" priority="514" operator="containsText" text="4- Moderado">
      <formula>NOT(ISERROR(SEARCH("4- Moderado",A30)))</formula>
    </cfRule>
    <cfRule type="containsText" dxfId="2539" priority="515" operator="containsText" text="3- Bajo">
      <formula>NOT(ISERROR(SEARCH("3- Bajo",A30)))</formula>
    </cfRule>
    <cfRule type="containsText" dxfId="2538" priority="516" operator="containsText" text="4- Bajo">
      <formula>NOT(ISERROR(SEARCH("4- Bajo",A30)))</formula>
    </cfRule>
    <cfRule type="containsText" dxfId="2537" priority="517" operator="containsText" text="1- Bajo">
      <formula>NOT(ISERROR(SEARCH("1- Bajo",A30)))</formula>
    </cfRule>
  </conditionalFormatting>
  <conditionalFormatting sqref="F30:G30">
    <cfRule type="containsText" dxfId="2536" priority="506" operator="containsText" text="3- Moderado">
      <formula>NOT(ISERROR(SEARCH("3- Moderado",F30)))</formula>
    </cfRule>
    <cfRule type="containsText" dxfId="2535" priority="507" operator="containsText" text="6- Moderado">
      <formula>NOT(ISERROR(SEARCH("6- Moderado",F30)))</formula>
    </cfRule>
    <cfRule type="containsText" dxfId="2534" priority="508" operator="containsText" text="4- Moderado">
      <formula>NOT(ISERROR(SEARCH("4- Moderado",F30)))</formula>
    </cfRule>
    <cfRule type="containsText" dxfId="2533" priority="509" operator="containsText" text="3- Bajo">
      <formula>NOT(ISERROR(SEARCH("3- Bajo",F30)))</formula>
    </cfRule>
    <cfRule type="containsText" dxfId="2532" priority="510" operator="containsText" text="4- Bajo">
      <formula>NOT(ISERROR(SEARCH("4- Bajo",F30)))</formula>
    </cfRule>
    <cfRule type="containsText" dxfId="2531" priority="511" operator="containsText" text="1- Bajo">
      <formula>NOT(ISERROR(SEARCH("1- Bajo",F30)))</formula>
    </cfRule>
  </conditionalFormatting>
  <conditionalFormatting sqref="J30:J34">
    <cfRule type="containsText" dxfId="2530" priority="501" operator="containsText" text="Bajo">
      <formula>NOT(ISERROR(SEARCH("Bajo",J30)))</formula>
    </cfRule>
    <cfRule type="containsText" dxfId="2529" priority="502" operator="containsText" text="Moderado">
      <formula>NOT(ISERROR(SEARCH("Moderado",J30)))</formula>
    </cfRule>
    <cfRule type="containsText" dxfId="2528" priority="503" operator="containsText" text="Alto">
      <formula>NOT(ISERROR(SEARCH("Alto",J30)))</formula>
    </cfRule>
    <cfRule type="containsText" dxfId="2527" priority="504" operator="containsText" text="Extremo">
      <formula>NOT(ISERROR(SEARCH("Extremo",J30)))</formula>
    </cfRule>
    <cfRule type="colorScale" priority="505">
      <colorScale>
        <cfvo type="min"/>
        <cfvo type="max"/>
        <color rgb="FFFF7128"/>
        <color rgb="FFFFEF9C"/>
      </colorScale>
    </cfRule>
  </conditionalFormatting>
  <conditionalFormatting sqref="M30:M34">
    <cfRule type="containsText" dxfId="2526" priority="476" operator="containsText" text="Moderado">
      <formula>NOT(ISERROR(SEARCH("Moderado",M30)))</formula>
    </cfRule>
    <cfRule type="containsText" dxfId="2525" priority="496" operator="containsText" text="Bajo">
      <formula>NOT(ISERROR(SEARCH("Bajo",M30)))</formula>
    </cfRule>
    <cfRule type="containsText" dxfId="2524" priority="497" operator="containsText" text="Moderado">
      <formula>NOT(ISERROR(SEARCH("Moderado",M30)))</formula>
    </cfRule>
    <cfRule type="containsText" dxfId="2523" priority="498" operator="containsText" text="Alto">
      <formula>NOT(ISERROR(SEARCH("Alto",M30)))</formula>
    </cfRule>
    <cfRule type="containsText" dxfId="2522" priority="499" operator="containsText" text="Extremo">
      <formula>NOT(ISERROR(SEARCH("Extremo",M30)))</formula>
    </cfRule>
    <cfRule type="colorScale" priority="500">
      <colorScale>
        <cfvo type="min"/>
        <cfvo type="max"/>
        <color rgb="FFFF7128"/>
        <color rgb="FFFFEF9C"/>
      </colorScale>
    </cfRule>
  </conditionalFormatting>
  <conditionalFormatting sqref="N30">
    <cfRule type="containsText" dxfId="2521" priority="490" operator="containsText" text="3- Moderado">
      <formula>NOT(ISERROR(SEARCH("3- Moderado",N30)))</formula>
    </cfRule>
    <cfRule type="containsText" dxfId="2520" priority="491" operator="containsText" text="6- Moderado">
      <formula>NOT(ISERROR(SEARCH("6- Moderado",N30)))</formula>
    </cfRule>
    <cfRule type="containsText" dxfId="2519" priority="492" operator="containsText" text="4- Moderado">
      <formula>NOT(ISERROR(SEARCH("4- Moderado",N30)))</formula>
    </cfRule>
    <cfRule type="containsText" dxfId="2518" priority="493" operator="containsText" text="3- Bajo">
      <formula>NOT(ISERROR(SEARCH("3- Bajo",N30)))</formula>
    </cfRule>
    <cfRule type="containsText" dxfId="2517" priority="494" operator="containsText" text="4- Bajo">
      <formula>NOT(ISERROR(SEARCH("4- Bajo",N30)))</formula>
    </cfRule>
    <cfRule type="containsText" dxfId="2516" priority="495" operator="containsText" text="1- Bajo">
      <formula>NOT(ISERROR(SEARCH("1- Bajo",N30)))</formula>
    </cfRule>
  </conditionalFormatting>
  <conditionalFormatting sqref="H30:H34">
    <cfRule type="containsText" dxfId="2515" priority="477" operator="containsText" text="Muy Alta">
      <formula>NOT(ISERROR(SEARCH("Muy Alta",H30)))</formula>
    </cfRule>
    <cfRule type="containsText" dxfId="2514" priority="478" operator="containsText" text="Alta">
      <formula>NOT(ISERROR(SEARCH("Alta",H30)))</formula>
    </cfRule>
    <cfRule type="containsText" dxfId="2513" priority="479" operator="containsText" text="Muy Alta">
      <formula>NOT(ISERROR(SEARCH("Muy Alta",H30)))</formula>
    </cfRule>
    <cfRule type="containsText" dxfId="2512" priority="484" operator="containsText" text="Muy Baja">
      <formula>NOT(ISERROR(SEARCH("Muy Baja",H30)))</formula>
    </cfRule>
    <cfRule type="containsText" dxfId="2511" priority="485" operator="containsText" text="Baja">
      <formula>NOT(ISERROR(SEARCH("Baja",H30)))</formula>
    </cfRule>
    <cfRule type="containsText" dxfId="2510" priority="486" operator="containsText" text="Media">
      <formula>NOT(ISERROR(SEARCH("Media",H30)))</formula>
    </cfRule>
    <cfRule type="containsText" dxfId="2509" priority="487" operator="containsText" text="Alta">
      <formula>NOT(ISERROR(SEARCH("Alta",H30)))</formula>
    </cfRule>
    <cfRule type="containsText" dxfId="2508" priority="489" operator="containsText" text="Muy Alta">
      <formula>NOT(ISERROR(SEARCH("Muy Alta",H30)))</formula>
    </cfRule>
  </conditionalFormatting>
  <conditionalFormatting sqref="I30:I34">
    <cfRule type="containsText" dxfId="2507" priority="480" operator="containsText" text="Catastrófico">
      <formula>NOT(ISERROR(SEARCH("Catastrófico",I30)))</formula>
    </cfRule>
    <cfRule type="containsText" dxfId="2506" priority="481" operator="containsText" text="Mayor">
      <formula>NOT(ISERROR(SEARCH("Mayor",I30)))</formula>
    </cfRule>
    <cfRule type="containsText" dxfId="2505" priority="482" operator="containsText" text="Menor">
      <formula>NOT(ISERROR(SEARCH("Menor",I30)))</formula>
    </cfRule>
    <cfRule type="containsText" dxfId="2504" priority="483" operator="containsText" text="Leve">
      <formula>NOT(ISERROR(SEARCH("Leve",I30)))</formula>
    </cfRule>
    <cfRule type="containsText" dxfId="2503" priority="488" operator="containsText" text="Moderado">
      <formula>NOT(ISERROR(SEARCH("Moderado",I30)))</formula>
    </cfRule>
  </conditionalFormatting>
  <conditionalFormatting sqref="K30:K34">
    <cfRule type="containsText" dxfId="2502" priority="475" operator="containsText" text="Media">
      <formula>NOT(ISERROR(SEARCH("Media",K30)))</formula>
    </cfRule>
  </conditionalFormatting>
  <conditionalFormatting sqref="L30:L34">
    <cfRule type="containsText" dxfId="2501" priority="474" operator="containsText" text="Moderado">
      <formula>NOT(ISERROR(SEARCH("Moderado",L30)))</formula>
    </cfRule>
  </conditionalFormatting>
  <conditionalFormatting sqref="J30:J34">
    <cfRule type="containsText" dxfId="2500" priority="473" operator="containsText" text="Moderado">
      <formula>NOT(ISERROR(SEARCH("Moderado",J30)))</formula>
    </cfRule>
  </conditionalFormatting>
  <conditionalFormatting sqref="J30:J34">
    <cfRule type="containsText" dxfId="2499" priority="471" operator="containsText" text="Bajo">
      <formula>NOT(ISERROR(SEARCH("Bajo",J30)))</formula>
    </cfRule>
    <cfRule type="containsText" dxfId="2498" priority="472" operator="containsText" text="Extremo">
      <formula>NOT(ISERROR(SEARCH("Extremo",J30)))</formula>
    </cfRule>
  </conditionalFormatting>
  <conditionalFormatting sqref="K30:K34">
    <cfRule type="containsText" dxfId="2497" priority="469" operator="containsText" text="Baja">
      <formula>NOT(ISERROR(SEARCH("Baja",K30)))</formula>
    </cfRule>
    <cfRule type="containsText" dxfId="2496" priority="470" operator="containsText" text="Muy Baja">
      <formula>NOT(ISERROR(SEARCH("Muy Baja",K30)))</formula>
    </cfRule>
  </conditionalFormatting>
  <conditionalFormatting sqref="K30:K34">
    <cfRule type="containsText" dxfId="2495" priority="467" operator="containsText" text="Muy Alta">
      <formula>NOT(ISERROR(SEARCH("Muy Alta",K30)))</formula>
    </cfRule>
    <cfRule type="containsText" dxfId="2494" priority="468" operator="containsText" text="Alta">
      <formula>NOT(ISERROR(SEARCH("Alta",K30)))</formula>
    </cfRule>
  </conditionalFormatting>
  <conditionalFormatting sqref="L30:L34">
    <cfRule type="containsText" dxfId="2493" priority="463" operator="containsText" text="Catastrófico">
      <formula>NOT(ISERROR(SEARCH("Catastrófico",L30)))</formula>
    </cfRule>
    <cfRule type="containsText" dxfId="2492" priority="464" operator="containsText" text="Mayor">
      <formula>NOT(ISERROR(SEARCH("Mayor",L30)))</formula>
    </cfRule>
    <cfRule type="containsText" dxfId="2491" priority="465" operator="containsText" text="Menor">
      <formula>NOT(ISERROR(SEARCH("Menor",L30)))</formula>
    </cfRule>
    <cfRule type="containsText" dxfId="2490" priority="466" operator="containsText" text="Leve">
      <formula>NOT(ISERROR(SEARCH("Leve",L30)))</formula>
    </cfRule>
  </conditionalFormatting>
  <conditionalFormatting sqref="K35:L35">
    <cfRule type="containsText" dxfId="2489" priority="457" operator="containsText" text="3- Moderado">
      <formula>NOT(ISERROR(SEARCH("3- Moderado",K35)))</formula>
    </cfRule>
    <cfRule type="containsText" dxfId="2488" priority="458" operator="containsText" text="6- Moderado">
      <formula>NOT(ISERROR(SEARCH("6- Moderado",K35)))</formula>
    </cfRule>
    <cfRule type="containsText" dxfId="2487" priority="459" operator="containsText" text="4- Moderado">
      <formula>NOT(ISERROR(SEARCH("4- Moderado",K35)))</formula>
    </cfRule>
    <cfRule type="containsText" dxfId="2486" priority="460" operator="containsText" text="3- Bajo">
      <formula>NOT(ISERROR(SEARCH("3- Bajo",K35)))</formula>
    </cfRule>
    <cfRule type="containsText" dxfId="2485" priority="461" operator="containsText" text="4- Bajo">
      <formula>NOT(ISERROR(SEARCH("4- Bajo",K35)))</formula>
    </cfRule>
    <cfRule type="containsText" dxfId="2484" priority="462" operator="containsText" text="1- Bajo">
      <formula>NOT(ISERROR(SEARCH("1- Bajo",K35)))</formula>
    </cfRule>
  </conditionalFormatting>
  <conditionalFormatting sqref="H35:I35">
    <cfRule type="containsText" dxfId="2483" priority="451" operator="containsText" text="3- Moderado">
      <formula>NOT(ISERROR(SEARCH("3- Moderado",H35)))</formula>
    </cfRule>
    <cfRule type="containsText" dxfId="2482" priority="452" operator="containsText" text="6- Moderado">
      <formula>NOT(ISERROR(SEARCH("6- Moderado",H35)))</formula>
    </cfRule>
    <cfRule type="containsText" dxfId="2481" priority="453" operator="containsText" text="4- Moderado">
      <formula>NOT(ISERROR(SEARCH("4- Moderado",H35)))</formula>
    </cfRule>
    <cfRule type="containsText" dxfId="2480" priority="454" operator="containsText" text="3- Bajo">
      <formula>NOT(ISERROR(SEARCH("3- Bajo",H35)))</formula>
    </cfRule>
    <cfRule type="containsText" dxfId="2479" priority="455" operator="containsText" text="4- Bajo">
      <formula>NOT(ISERROR(SEARCH("4- Bajo",H35)))</formula>
    </cfRule>
    <cfRule type="containsText" dxfId="2478" priority="456" operator="containsText" text="1- Bajo">
      <formula>NOT(ISERROR(SEARCH("1- Bajo",H35)))</formula>
    </cfRule>
  </conditionalFormatting>
  <conditionalFormatting sqref="A35 C35:E35">
    <cfRule type="containsText" dxfId="2477" priority="445" operator="containsText" text="3- Moderado">
      <formula>NOT(ISERROR(SEARCH("3- Moderado",A35)))</formula>
    </cfRule>
    <cfRule type="containsText" dxfId="2476" priority="446" operator="containsText" text="6- Moderado">
      <formula>NOT(ISERROR(SEARCH("6- Moderado",A35)))</formula>
    </cfRule>
    <cfRule type="containsText" dxfId="2475" priority="447" operator="containsText" text="4- Moderado">
      <formula>NOT(ISERROR(SEARCH("4- Moderado",A35)))</formula>
    </cfRule>
    <cfRule type="containsText" dxfId="2474" priority="448" operator="containsText" text="3- Bajo">
      <formula>NOT(ISERROR(SEARCH("3- Bajo",A35)))</formula>
    </cfRule>
    <cfRule type="containsText" dxfId="2473" priority="449" operator="containsText" text="4- Bajo">
      <formula>NOT(ISERROR(SEARCH("4- Bajo",A35)))</formula>
    </cfRule>
    <cfRule type="containsText" dxfId="2472" priority="450" operator="containsText" text="1- Bajo">
      <formula>NOT(ISERROR(SEARCH("1- Bajo",A35)))</formula>
    </cfRule>
  </conditionalFormatting>
  <conditionalFormatting sqref="F35:G35">
    <cfRule type="containsText" dxfId="2471" priority="439" operator="containsText" text="3- Moderado">
      <formula>NOT(ISERROR(SEARCH("3- Moderado",F35)))</formula>
    </cfRule>
    <cfRule type="containsText" dxfId="2470" priority="440" operator="containsText" text="6- Moderado">
      <formula>NOT(ISERROR(SEARCH("6- Moderado",F35)))</formula>
    </cfRule>
    <cfRule type="containsText" dxfId="2469" priority="441" operator="containsText" text="4- Moderado">
      <formula>NOT(ISERROR(SEARCH("4- Moderado",F35)))</formula>
    </cfRule>
    <cfRule type="containsText" dxfId="2468" priority="442" operator="containsText" text="3- Bajo">
      <formula>NOT(ISERROR(SEARCH("3- Bajo",F35)))</formula>
    </cfRule>
    <cfRule type="containsText" dxfId="2467" priority="443" operator="containsText" text="4- Bajo">
      <formula>NOT(ISERROR(SEARCH("4- Bajo",F35)))</formula>
    </cfRule>
    <cfRule type="containsText" dxfId="2466" priority="444" operator="containsText" text="1- Bajo">
      <formula>NOT(ISERROR(SEARCH("1- Bajo",F35)))</formula>
    </cfRule>
  </conditionalFormatting>
  <conditionalFormatting sqref="J35:J39">
    <cfRule type="containsText" dxfId="2465" priority="434" operator="containsText" text="Bajo">
      <formula>NOT(ISERROR(SEARCH("Bajo",J35)))</formula>
    </cfRule>
    <cfRule type="containsText" dxfId="2464" priority="435" operator="containsText" text="Moderado">
      <formula>NOT(ISERROR(SEARCH("Moderado",J35)))</formula>
    </cfRule>
    <cfRule type="containsText" dxfId="2463" priority="436" operator="containsText" text="Alto">
      <formula>NOT(ISERROR(SEARCH("Alto",J35)))</formula>
    </cfRule>
    <cfRule type="containsText" dxfId="2462" priority="437" operator="containsText" text="Extremo">
      <formula>NOT(ISERROR(SEARCH("Extremo",J35)))</formula>
    </cfRule>
    <cfRule type="colorScale" priority="438">
      <colorScale>
        <cfvo type="min"/>
        <cfvo type="max"/>
        <color rgb="FFFF7128"/>
        <color rgb="FFFFEF9C"/>
      </colorScale>
    </cfRule>
  </conditionalFormatting>
  <conditionalFormatting sqref="M35:M39">
    <cfRule type="containsText" dxfId="2461" priority="409" operator="containsText" text="Moderado">
      <formula>NOT(ISERROR(SEARCH("Moderado",M35)))</formula>
    </cfRule>
    <cfRule type="containsText" dxfId="2460" priority="429" operator="containsText" text="Bajo">
      <formula>NOT(ISERROR(SEARCH("Bajo",M35)))</formula>
    </cfRule>
    <cfRule type="containsText" dxfId="2459" priority="430" operator="containsText" text="Moderado">
      <formula>NOT(ISERROR(SEARCH("Moderado",M35)))</formula>
    </cfRule>
    <cfRule type="containsText" dxfId="2458" priority="431" operator="containsText" text="Alto">
      <formula>NOT(ISERROR(SEARCH("Alto",M35)))</formula>
    </cfRule>
    <cfRule type="containsText" dxfId="2457" priority="432" operator="containsText" text="Extremo">
      <formula>NOT(ISERROR(SEARCH("Extremo",M35)))</formula>
    </cfRule>
    <cfRule type="colorScale" priority="433">
      <colorScale>
        <cfvo type="min"/>
        <cfvo type="max"/>
        <color rgb="FFFF7128"/>
        <color rgb="FFFFEF9C"/>
      </colorScale>
    </cfRule>
  </conditionalFormatting>
  <conditionalFormatting sqref="N35">
    <cfRule type="containsText" dxfId="2456" priority="423" operator="containsText" text="3- Moderado">
      <formula>NOT(ISERROR(SEARCH("3- Moderado",N35)))</formula>
    </cfRule>
    <cfRule type="containsText" dxfId="2455" priority="424" operator="containsText" text="6- Moderado">
      <formula>NOT(ISERROR(SEARCH("6- Moderado",N35)))</formula>
    </cfRule>
    <cfRule type="containsText" dxfId="2454" priority="425" operator="containsText" text="4- Moderado">
      <formula>NOT(ISERROR(SEARCH("4- Moderado",N35)))</formula>
    </cfRule>
    <cfRule type="containsText" dxfId="2453" priority="426" operator="containsText" text="3- Bajo">
      <formula>NOT(ISERROR(SEARCH("3- Bajo",N35)))</formula>
    </cfRule>
    <cfRule type="containsText" dxfId="2452" priority="427" operator="containsText" text="4- Bajo">
      <formula>NOT(ISERROR(SEARCH("4- Bajo",N35)))</formula>
    </cfRule>
    <cfRule type="containsText" dxfId="2451" priority="428" operator="containsText" text="1- Bajo">
      <formula>NOT(ISERROR(SEARCH("1- Bajo",N35)))</formula>
    </cfRule>
  </conditionalFormatting>
  <conditionalFormatting sqref="H35:H39">
    <cfRule type="containsText" dxfId="2450" priority="410" operator="containsText" text="Muy Alta">
      <formula>NOT(ISERROR(SEARCH("Muy Alta",H35)))</formula>
    </cfRule>
    <cfRule type="containsText" dxfId="2449" priority="411" operator="containsText" text="Alta">
      <formula>NOT(ISERROR(SEARCH("Alta",H35)))</formula>
    </cfRule>
    <cfRule type="containsText" dxfId="2448" priority="412" operator="containsText" text="Muy Alta">
      <formula>NOT(ISERROR(SEARCH("Muy Alta",H35)))</formula>
    </cfRule>
    <cfRule type="containsText" dxfId="2447" priority="417" operator="containsText" text="Muy Baja">
      <formula>NOT(ISERROR(SEARCH("Muy Baja",H35)))</formula>
    </cfRule>
    <cfRule type="containsText" dxfId="2446" priority="418" operator="containsText" text="Baja">
      <formula>NOT(ISERROR(SEARCH("Baja",H35)))</formula>
    </cfRule>
    <cfRule type="containsText" dxfId="2445" priority="419" operator="containsText" text="Media">
      <formula>NOT(ISERROR(SEARCH("Media",H35)))</formula>
    </cfRule>
    <cfRule type="containsText" dxfId="2444" priority="420" operator="containsText" text="Alta">
      <formula>NOT(ISERROR(SEARCH("Alta",H35)))</formula>
    </cfRule>
    <cfRule type="containsText" dxfId="2443" priority="422" operator="containsText" text="Muy Alta">
      <formula>NOT(ISERROR(SEARCH("Muy Alta",H35)))</formula>
    </cfRule>
  </conditionalFormatting>
  <conditionalFormatting sqref="I35:I39">
    <cfRule type="containsText" dxfId="2442" priority="413" operator="containsText" text="Catastrófico">
      <formula>NOT(ISERROR(SEARCH("Catastrófico",I35)))</formula>
    </cfRule>
    <cfRule type="containsText" dxfId="2441" priority="414" operator="containsText" text="Mayor">
      <formula>NOT(ISERROR(SEARCH("Mayor",I35)))</formula>
    </cfRule>
    <cfRule type="containsText" dxfId="2440" priority="415" operator="containsText" text="Menor">
      <formula>NOT(ISERROR(SEARCH("Menor",I35)))</formula>
    </cfRule>
    <cfRule type="containsText" dxfId="2439" priority="416" operator="containsText" text="Leve">
      <formula>NOT(ISERROR(SEARCH("Leve",I35)))</formula>
    </cfRule>
    <cfRule type="containsText" dxfId="2438" priority="421" operator="containsText" text="Moderado">
      <formula>NOT(ISERROR(SEARCH("Moderado",I35)))</formula>
    </cfRule>
  </conditionalFormatting>
  <conditionalFormatting sqref="K35:K39">
    <cfRule type="containsText" dxfId="2437" priority="408" operator="containsText" text="Media">
      <formula>NOT(ISERROR(SEARCH("Media",K35)))</formula>
    </cfRule>
  </conditionalFormatting>
  <conditionalFormatting sqref="L35:L39">
    <cfRule type="containsText" dxfId="2436" priority="407" operator="containsText" text="Moderado">
      <formula>NOT(ISERROR(SEARCH("Moderado",L35)))</formula>
    </cfRule>
  </conditionalFormatting>
  <conditionalFormatting sqref="J35:J39">
    <cfRule type="containsText" dxfId="2435" priority="406" operator="containsText" text="Moderado">
      <formula>NOT(ISERROR(SEARCH("Moderado",J35)))</formula>
    </cfRule>
  </conditionalFormatting>
  <conditionalFormatting sqref="J35:J39">
    <cfRule type="containsText" dxfId="2434" priority="404" operator="containsText" text="Bajo">
      <formula>NOT(ISERROR(SEARCH("Bajo",J35)))</formula>
    </cfRule>
    <cfRule type="containsText" dxfId="2433" priority="405" operator="containsText" text="Extremo">
      <formula>NOT(ISERROR(SEARCH("Extremo",J35)))</formula>
    </cfRule>
  </conditionalFormatting>
  <conditionalFormatting sqref="K35:K39">
    <cfRule type="containsText" dxfId="2432" priority="402" operator="containsText" text="Baja">
      <formula>NOT(ISERROR(SEARCH("Baja",K35)))</formula>
    </cfRule>
    <cfRule type="containsText" dxfId="2431" priority="403" operator="containsText" text="Muy Baja">
      <formula>NOT(ISERROR(SEARCH("Muy Baja",K35)))</formula>
    </cfRule>
  </conditionalFormatting>
  <conditionalFormatting sqref="K35:K39">
    <cfRule type="containsText" dxfId="2430" priority="400" operator="containsText" text="Muy Alta">
      <formula>NOT(ISERROR(SEARCH("Muy Alta",K35)))</formula>
    </cfRule>
    <cfRule type="containsText" dxfId="2429" priority="401" operator="containsText" text="Alta">
      <formula>NOT(ISERROR(SEARCH("Alta",K35)))</formula>
    </cfRule>
  </conditionalFormatting>
  <conditionalFormatting sqref="L35:L39">
    <cfRule type="containsText" dxfId="2428" priority="396" operator="containsText" text="Catastrófico">
      <formula>NOT(ISERROR(SEARCH("Catastrófico",L35)))</formula>
    </cfRule>
    <cfRule type="containsText" dxfId="2427" priority="397" operator="containsText" text="Mayor">
      <formula>NOT(ISERROR(SEARCH("Mayor",L35)))</formula>
    </cfRule>
    <cfRule type="containsText" dxfId="2426" priority="398" operator="containsText" text="Menor">
      <formula>NOT(ISERROR(SEARCH("Menor",L35)))</formula>
    </cfRule>
    <cfRule type="containsText" dxfId="2425" priority="399" operator="containsText" text="Leve">
      <formula>NOT(ISERROR(SEARCH("Leve",L35)))</formula>
    </cfRule>
  </conditionalFormatting>
  <conditionalFormatting sqref="K40:L40">
    <cfRule type="containsText" dxfId="2424" priority="390" operator="containsText" text="3- Moderado">
      <formula>NOT(ISERROR(SEARCH("3- Moderado",K40)))</formula>
    </cfRule>
    <cfRule type="containsText" dxfId="2423" priority="391" operator="containsText" text="6- Moderado">
      <formula>NOT(ISERROR(SEARCH("6- Moderado",K40)))</formula>
    </cfRule>
    <cfRule type="containsText" dxfId="2422" priority="392" operator="containsText" text="4- Moderado">
      <formula>NOT(ISERROR(SEARCH("4- Moderado",K40)))</formula>
    </cfRule>
    <cfRule type="containsText" dxfId="2421" priority="393" operator="containsText" text="3- Bajo">
      <formula>NOT(ISERROR(SEARCH("3- Bajo",K40)))</formula>
    </cfRule>
    <cfRule type="containsText" dxfId="2420" priority="394" operator="containsText" text="4- Bajo">
      <formula>NOT(ISERROR(SEARCH("4- Bajo",K40)))</formula>
    </cfRule>
    <cfRule type="containsText" dxfId="2419" priority="395" operator="containsText" text="1- Bajo">
      <formula>NOT(ISERROR(SEARCH("1- Bajo",K40)))</formula>
    </cfRule>
  </conditionalFormatting>
  <conditionalFormatting sqref="H40:I40">
    <cfRule type="containsText" dxfId="2418" priority="384" operator="containsText" text="3- Moderado">
      <formula>NOT(ISERROR(SEARCH("3- Moderado",H40)))</formula>
    </cfRule>
    <cfRule type="containsText" dxfId="2417" priority="385" operator="containsText" text="6- Moderado">
      <formula>NOT(ISERROR(SEARCH("6- Moderado",H40)))</formula>
    </cfRule>
    <cfRule type="containsText" dxfId="2416" priority="386" operator="containsText" text="4- Moderado">
      <formula>NOT(ISERROR(SEARCH("4- Moderado",H40)))</formula>
    </cfRule>
    <cfRule type="containsText" dxfId="2415" priority="387" operator="containsText" text="3- Bajo">
      <formula>NOT(ISERROR(SEARCH("3- Bajo",H40)))</formula>
    </cfRule>
    <cfRule type="containsText" dxfId="2414" priority="388" operator="containsText" text="4- Bajo">
      <formula>NOT(ISERROR(SEARCH("4- Bajo",H40)))</formula>
    </cfRule>
    <cfRule type="containsText" dxfId="2413" priority="389" operator="containsText" text="1- Bajo">
      <formula>NOT(ISERROR(SEARCH("1- Bajo",H40)))</formula>
    </cfRule>
  </conditionalFormatting>
  <conditionalFormatting sqref="A40 C40:E40">
    <cfRule type="containsText" dxfId="2412" priority="378" operator="containsText" text="3- Moderado">
      <formula>NOT(ISERROR(SEARCH("3- Moderado",A40)))</formula>
    </cfRule>
    <cfRule type="containsText" dxfId="2411" priority="379" operator="containsText" text="6- Moderado">
      <formula>NOT(ISERROR(SEARCH("6- Moderado",A40)))</formula>
    </cfRule>
    <cfRule type="containsText" dxfId="2410" priority="380" operator="containsText" text="4- Moderado">
      <formula>NOT(ISERROR(SEARCH("4- Moderado",A40)))</formula>
    </cfRule>
    <cfRule type="containsText" dxfId="2409" priority="381" operator="containsText" text="3- Bajo">
      <formula>NOT(ISERROR(SEARCH("3- Bajo",A40)))</formula>
    </cfRule>
    <cfRule type="containsText" dxfId="2408" priority="382" operator="containsText" text="4- Bajo">
      <formula>NOT(ISERROR(SEARCH("4- Bajo",A40)))</formula>
    </cfRule>
    <cfRule type="containsText" dxfId="2407" priority="383" operator="containsText" text="1- Bajo">
      <formula>NOT(ISERROR(SEARCH("1- Bajo",A40)))</formula>
    </cfRule>
  </conditionalFormatting>
  <conditionalFormatting sqref="F40:G40">
    <cfRule type="containsText" dxfId="2406" priority="372" operator="containsText" text="3- Moderado">
      <formula>NOT(ISERROR(SEARCH("3- Moderado",F40)))</formula>
    </cfRule>
    <cfRule type="containsText" dxfId="2405" priority="373" operator="containsText" text="6- Moderado">
      <formula>NOT(ISERROR(SEARCH("6- Moderado",F40)))</formula>
    </cfRule>
    <cfRule type="containsText" dxfId="2404" priority="374" operator="containsText" text="4- Moderado">
      <formula>NOT(ISERROR(SEARCH("4- Moderado",F40)))</formula>
    </cfRule>
    <cfRule type="containsText" dxfId="2403" priority="375" operator="containsText" text="3- Bajo">
      <formula>NOT(ISERROR(SEARCH("3- Bajo",F40)))</formula>
    </cfRule>
    <cfRule type="containsText" dxfId="2402" priority="376" operator="containsText" text="4- Bajo">
      <formula>NOT(ISERROR(SEARCH("4- Bajo",F40)))</formula>
    </cfRule>
    <cfRule type="containsText" dxfId="2401" priority="377" operator="containsText" text="1- Bajo">
      <formula>NOT(ISERROR(SEARCH("1- Bajo",F40)))</formula>
    </cfRule>
  </conditionalFormatting>
  <conditionalFormatting sqref="J40:J44">
    <cfRule type="containsText" dxfId="2400" priority="367" operator="containsText" text="Bajo">
      <formula>NOT(ISERROR(SEARCH("Bajo",J40)))</formula>
    </cfRule>
    <cfRule type="containsText" dxfId="2399" priority="368" operator="containsText" text="Moderado">
      <formula>NOT(ISERROR(SEARCH("Moderado",J40)))</formula>
    </cfRule>
    <cfRule type="containsText" dxfId="2398" priority="369" operator="containsText" text="Alto">
      <formula>NOT(ISERROR(SEARCH("Alto",J40)))</formula>
    </cfRule>
    <cfRule type="containsText" dxfId="2397" priority="370" operator="containsText" text="Extremo">
      <formula>NOT(ISERROR(SEARCH("Extremo",J40)))</formula>
    </cfRule>
    <cfRule type="colorScale" priority="371">
      <colorScale>
        <cfvo type="min"/>
        <cfvo type="max"/>
        <color rgb="FFFF7128"/>
        <color rgb="FFFFEF9C"/>
      </colorScale>
    </cfRule>
  </conditionalFormatting>
  <conditionalFormatting sqref="M40:M44">
    <cfRule type="containsText" dxfId="2396" priority="342" operator="containsText" text="Moderado">
      <formula>NOT(ISERROR(SEARCH("Moderado",M40)))</formula>
    </cfRule>
    <cfRule type="containsText" dxfId="2395" priority="362" operator="containsText" text="Bajo">
      <formula>NOT(ISERROR(SEARCH("Bajo",M40)))</formula>
    </cfRule>
    <cfRule type="containsText" dxfId="2394" priority="363" operator="containsText" text="Moderado">
      <formula>NOT(ISERROR(SEARCH("Moderado",M40)))</formula>
    </cfRule>
    <cfRule type="containsText" dxfId="2393" priority="364" operator="containsText" text="Alto">
      <formula>NOT(ISERROR(SEARCH("Alto",M40)))</formula>
    </cfRule>
    <cfRule type="containsText" dxfId="2392" priority="365" operator="containsText" text="Extremo">
      <formula>NOT(ISERROR(SEARCH("Extremo",M40)))</formula>
    </cfRule>
    <cfRule type="colorScale" priority="366">
      <colorScale>
        <cfvo type="min"/>
        <cfvo type="max"/>
        <color rgb="FFFF7128"/>
        <color rgb="FFFFEF9C"/>
      </colorScale>
    </cfRule>
  </conditionalFormatting>
  <conditionalFormatting sqref="N40">
    <cfRule type="containsText" dxfId="2391" priority="356" operator="containsText" text="3- Moderado">
      <formula>NOT(ISERROR(SEARCH("3- Moderado",N40)))</formula>
    </cfRule>
    <cfRule type="containsText" dxfId="2390" priority="357" operator="containsText" text="6- Moderado">
      <formula>NOT(ISERROR(SEARCH("6- Moderado",N40)))</formula>
    </cfRule>
    <cfRule type="containsText" dxfId="2389" priority="358" operator="containsText" text="4- Moderado">
      <formula>NOT(ISERROR(SEARCH("4- Moderado",N40)))</formula>
    </cfRule>
    <cfRule type="containsText" dxfId="2388" priority="359" operator="containsText" text="3- Bajo">
      <formula>NOT(ISERROR(SEARCH("3- Bajo",N40)))</formula>
    </cfRule>
    <cfRule type="containsText" dxfId="2387" priority="360" operator="containsText" text="4- Bajo">
      <formula>NOT(ISERROR(SEARCH("4- Bajo",N40)))</formula>
    </cfRule>
    <cfRule type="containsText" dxfId="2386" priority="361" operator="containsText" text="1- Bajo">
      <formula>NOT(ISERROR(SEARCH("1- Bajo",N40)))</formula>
    </cfRule>
  </conditionalFormatting>
  <conditionalFormatting sqref="H40:H44">
    <cfRule type="containsText" dxfId="2385" priority="343" operator="containsText" text="Muy Alta">
      <formula>NOT(ISERROR(SEARCH("Muy Alta",H40)))</formula>
    </cfRule>
    <cfRule type="containsText" dxfId="2384" priority="344" operator="containsText" text="Alta">
      <formula>NOT(ISERROR(SEARCH("Alta",H40)))</formula>
    </cfRule>
    <cfRule type="containsText" dxfId="2383" priority="345" operator="containsText" text="Muy Alta">
      <formula>NOT(ISERROR(SEARCH("Muy Alta",H40)))</formula>
    </cfRule>
    <cfRule type="containsText" dxfId="2382" priority="350" operator="containsText" text="Muy Baja">
      <formula>NOT(ISERROR(SEARCH("Muy Baja",H40)))</formula>
    </cfRule>
    <cfRule type="containsText" dxfId="2381" priority="351" operator="containsText" text="Baja">
      <formula>NOT(ISERROR(SEARCH("Baja",H40)))</formula>
    </cfRule>
    <cfRule type="containsText" dxfId="2380" priority="352" operator="containsText" text="Media">
      <formula>NOT(ISERROR(SEARCH("Media",H40)))</formula>
    </cfRule>
    <cfRule type="containsText" dxfId="2379" priority="353" operator="containsText" text="Alta">
      <formula>NOT(ISERROR(SEARCH("Alta",H40)))</formula>
    </cfRule>
    <cfRule type="containsText" dxfId="2378" priority="355" operator="containsText" text="Muy Alta">
      <formula>NOT(ISERROR(SEARCH("Muy Alta",H40)))</formula>
    </cfRule>
  </conditionalFormatting>
  <conditionalFormatting sqref="I40:I44">
    <cfRule type="containsText" dxfId="2377" priority="346" operator="containsText" text="Catastrófico">
      <formula>NOT(ISERROR(SEARCH("Catastrófico",I40)))</formula>
    </cfRule>
    <cfRule type="containsText" dxfId="2376" priority="347" operator="containsText" text="Mayor">
      <formula>NOT(ISERROR(SEARCH("Mayor",I40)))</formula>
    </cfRule>
    <cfRule type="containsText" dxfId="2375" priority="348" operator="containsText" text="Menor">
      <formula>NOT(ISERROR(SEARCH("Menor",I40)))</formula>
    </cfRule>
    <cfRule type="containsText" dxfId="2374" priority="349" operator="containsText" text="Leve">
      <formula>NOT(ISERROR(SEARCH("Leve",I40)))</formula>
    </cfRule>
    <cfRule type="containsText" dxfId="2373" priority="354" operator="containsText" text="Moderado">
      <formula>NOT(ISERROR(SEARCH("Moderado",I40)))</formula>
    </cfRule>
  </conditionalFormatting>
  <conditionalFormatting sqref="K40:K44">
    <cfRule type="containsText" dxfId="2372" priority="341" operator="containsText" text="Media">
      <formula>NOT(ISERROR(SEARCH("Media",K40)))</formula>
    </cfRule>
  </conditionalFormatting>
  <conditionalFormatting sqref="L40:L44">
    <cfRule type="containsText" dxfId="2371" priority="340" operator="containsText" text="Moderado">
      <formula>NOT(ISERROR(SEARCH("Moderado",L40)))</formula>
    </cfRule>
  </conditionalFormatting>
  <conditionalFormatting sqref="J40:J44">
    <cfRule type="containsText" dxfId="2370" priority="339" operator="containsText" text="Moderado">
      <formula>NOT(ISERROR(SEARCH("Moderado",J40)))</formula>
    </cfRule>
  </conditionalFormatting>
  <conditionalFormatting sqref="J40:J44">
    <cfRule type="containsText" dxfId="2369" priority="337" operator="containsText" text="Bajo">
      <formula>NOT(ISERROR(SEARCH("Bajo",J40)))</formula>
    </cfRule>
    <cfRule type="containsText" dxfId="2368" priority="338" operator="containsText" text="Extremo">
      <formula>NOT(ISERROR(SEARCH("Extremo",J40)))</formula>
    </cfRule>
  </conditionalFormatting>
  <conditionalFormatting sqref="K40:K44">
    <cfRule type="containsText" dxfId="2367" priority="335" operator="containsText" text="Baja">
      <formula>NOT(ISERROR(SEARCH("Baja",K40)))</formula>
    </cfRule>
    <cfRule type="containsText" dxfId="2366" priority="336" operator="containsText" text="Muy Baja">
      <formula>NOT(ISERROR(SEARCH("Muy Baja",K40)))</formula>
    </cfRule>
  </conditionalFormatting>
  <conditionalFormatting sqref="K40:K44">
    <cfRule type="containsText" dxfId="2365" priority="333" operator="containsText" text="Muy Alta">
      <formula>NOT(ISERROR(SEARCH("Muy Alta",K40)))</formula>
    </cfRule>
    <cfRule type="containsText" dxfId="2364" priority="334" operator="containsText" text="Alta">
      <formula>NOT(ISERROR(SEARCH("Alta",K40)))</formula>
    </cfRule>
  </conditionalFormatting>
  <conditionalFormatting sqref="L40:L44">
    <cfRule type="containsText" dxfId="2363" priority="329" operator="containsText" text="Catastrófico">
      <formula>NOT(ISERROR(SEARCH("Catastrófico",L40)))</formula>
    </cfRule>
    <cfRule type="containsText" dxfId="2362" priority="330" operator="containsText" text="Mayor">
      <formula>NOT(ISERROR(SEARCH("Mayor",L40)))</formula>
    </cfRule>
    <cfRule type="containsText" dxfId="2361" priority="331" operator="containsText" text="Menor">
      <formula>NOT(ISERROR(SEARCH("Menor",L40)))</formula>
    </cfRule>
    <cfRule type="containsText" dxfId="2360" priority="332" operator="containsText" text="Leve">
      <formula>NOT(ISERROR(SEARCH("Leve",L40)))</formula>
    </cfRule>
  </conditionalFormatting>
  <conditionalFormatting sqref="K45:L45">
    <cfRule type="containsText" dxfId="2359" priority="323" operator="containsText" text="3- Moderado">
      <formula>NOT(ISERROR(SEARCH("3- Moderado",K45)))</formula>
    </cfRule>
    <cfRule type="containsText" dxfId="2358" priority="324" operator="containsText" text="6- Moderado">
      <formula>NOT(ISERROR(SEARCH("6- Moderado",K45)))</formula>
    </cfRule>
    <cfRule type="containsText" dxfId="2357" priority="325" operator="containsText" text="4- Moderado">
      <formula>NOT(ISERROR(SEARCH("4- Moderado",K45)))</formula>
    </cfRule>
    <cfRule type="containsText" dxfId="2356" priority="326" operator="containsText" text="3- Bajo">
      <formula>NOT(ISERROR(SEARCH("3- Bajo",K45)))</formula>
    </cfRule>
    <cfRule type="containsText" dxfId="2355" priority="327" operator="containsText" text="4- Bajo">
      <formula>NOT(ISERROR(SEARCH("4- Bajo",K45)))</formula>
    </cfRule>
    <cfRule type="containsText" dxfId="2354" priority="328" operator="containsText" text="1- Bajo">
      <formula>NOT(ISERROR(SEARCH("1- Bajo",K45)))</formula>
    </cfRule>
  </conditionalFormatting>
  <conditionalFormatting sqref="H45:I45">
    <cfRule type="containsText" dxfId="2353" priority="317" operator="containsText" text="3- Moderado">
      <formula>NOT(ISERROR(SEARCH("3- Moderado",H45)))</formula>
    </cfRule>
    <cfRule type="containsText" dxfId="2352" priority="318" operator="containsText" text="6- Moderado">
      <formula>NOT(ISERROR(SEARCH("6- Moderado",H45)))</formula>
    </cfRule>
    <cfRule type="containsText" dxfId="2351" priority="319" operator="containsText" text="4- Moderado">
      <formula>NOT(ISERROR(SEARCH("4- Moderado",H45)))</formula>
    </cfRule>
    <cfRule type="containsText" dxfId="2350" priority="320" operator="containsText" text="3- Bajo">
      <formula>NOT(ISERROR(SEARCH("3- Bajo",H45)))</formula>
    </cfRule>
    <cfRule type="containsText" dxfId="2349" priority="321" operator="containsText" text="4- Bajo">
      <formula>NOT(ISERROR(SEARCH("4- Bajo",H45)))</formula>
    </cfRule>
    <cfRule type="containsText" dxfId="2348" priority="322" operator="containsText" text="1- Bajo">
      <formula>NOT(ISERROR(SEARCH("1- Bajo",H45)))</formula>
    </cfRule>
  </conditionalFormatting>
  <conditionalFormatting sqref="A45 C45:E45">
    <cfRule type="containsText" dxfId="2347" priority="311" operator="containsText" text="3- Moderado">
      <formula>NOT(ISERROR(SEARCH("3- Moderado",A45)))</formula>
    </cfRule>
    <cfRule type="containsText" dxfId="2346" priority="312" operator="containsText" text="6- Moderado">
      <formula>NOT(ISERROR(SEARCH("6- Moderado",A45)))</formula>
    </cfRule>
    <cfRule type="containsText" dxfId="2345" priority="313" operator="containsText" text="4- Moderado">
      <formula>NOT(ISERROR(SEARCH("4- Moderado",A45)))</formula>
    </cfRule>
    <cfRule type="containsText" dxfId="2344" priority="314" operator="containsText" text="3- Bajo">
      <formula>NOT(ISERROR(SEARCH("3- Bajo",A45)))</formula>
    </cfRule>
    <cfRule type="containsText" dxfId="2343" priority="315" operator="containsText" text="4- Bajo">
      <formula>NOT(ISERROR(SEARCH("4- Bajo",A45)))</formula>
    </cfRule>
    <cfRule type="containsText" dxfId="2342" priority="316" operator="containsText" text="1- Bajo">
      <formula>NOT(ISERROR(SEARCH("1- Bajo",A45)))</formula>
    </cfRule>
  </conditionalFormatting>
  <conditionalFormatting sqref="F45:G45">
    <cfRule type="containsText" dxfId="2341" priority="305" operator="containsText" text="3- Moderado">
      <formula>NOT(ISERROR(SEARCH("3- Moderado",F45)))</formula>
    </cfRule>
    <cfRule type="containsText" dxfId="2340" priority="306" operator="containsText" text="6- Moderado">
      <formula>NOT(ISERROR(SEARCH("6- Moderado",F45)))</formula>
    </cfRule>
    <cfRule type="containsText" dxfId="2339" priority="307" operator="containsText" text="4- Moderado">
      <formula>NOT(ISERROR(SEARCH("4- Moderado",F45)))</formula>
    </cfRule>
    <cfRule type="containsText" dxfId="2338" priority="308" operator="containsText" text="3- Bajo">
      <formula>NOT(ISERROR(SEARCH("3- Bajo",F45)))</formula>
    </cfRule>
    <cfRule type="containsText" dxfId="2337" priority="309" operator="containsText" text="4- Bajo">
      <formula>NOT(ISERROR(SEARCH("4- Bajo",F45)))</formula>
    </cfRule>
    <cfRule type="containsText" dxfId="2336" priority="310" operator="containsText" text="1- Bajo">
      <formula>NOT(ISERROR(SEARCH("1- Bajo",F45)))</formula>
    </cfRule>
  </conditionalFormatting>
  <conditionalFormatting sqref="J45:J49">
    <cfRule type="containsText" dxfId="2335" priority="300" operator="containsText" text="Bajo">
      <formula>NOT(ISERROR(SEARCH("Bajo",J45)))</formula>
    </cfRule>
    <cfRule type="containsText" dxfId="2334" priority="301" operator="containsText" text="Moderado">
      <formula>NOT(ISERROR(SEARCH("Moderado",J45)))</formula>
    </cfRule>
    <cfRule type="containsText" dxfId="2333" priority="302" operator="containsText" text="Alto">
      <formula>NOT(ISERROR(SEARCH("Alto",J45)))</formula>
    </cfRule>
    <cfRule type="containsText" dxfId="2332" priority="303" operator="containsText" text="Extremo">
      <formula>NOT(ISERROR(SEARCH("Extremo",J45)))</formula>
    </cfRule>
    <cfRule type="colorScale" priority="304">
      <colorScale>
        <cfvo type="min"/>
        <cfvo type="max"/>
        <color rgb="FFFF7128"/>
        <color rgb="FFFFEF9C"/>
      </colorScale>
    </cfRule>
  </conditionalFormatting>
  <conditionalFormatting sqref="M45:M49">
    <cfRule type="containsText" dxfId="2331" priority="275" operator="containsText" text="Moderado">
      <formula>NOT(ISERROR(SEARCH("Moderado",M45)))</formula>
    </cfRule>
    <cfRule type="containsText" dxfId="2330" priority="295" operator="containsText" text="Bajo">
      <formula>NOT(ISERROR(SEARCH("Bajo",M45)))</formula>
    </cfRule>
    <cfRule type="containsText" dxfId="2329" priority="296" operator="containsText" text="Moderado">
      <formula>NOT(ISERROR(SEARCH("Moderado",M45)))</formula>
    </cfRule>
    <cfRule type="containsText" dxfId="2328" priority="297" operator="containsText" text="Alto">
      <formula>NOT(ISERROR(SEARCH("Alto",M45)))</formula>
    </cfRule>
    <cfRule type="containsText" dxfId="2327" priority="298" operator="containsText" text="Extremo">
      <formula>NOT(ISERROR(SEARCH("Extremo",M45)))</formula>
    </cfRule>
    <cfRule type="colorScale" priority="299">
      <colorScale>
        <cfvo type="min"/>
        <cfvo type="max"/>
        <color rgb="FFFF7128"/>
        <color rgb="FFFFEF9C"/>
      </colorScale>
    </cfRule>
  </conditionalFormatting>
  <conditionalFormatting sqref="N45">
    <cfRule type="containsText" dxfId="2326" priority="289" operator="containsText" text="3- Moderado">
      <formula>NOT(ISERROR(SEARCH("3- Moderado",N45)))</formula>
    </cfRule>
    <cfRule type="containsText" dxfId="2325" priority="290" operator="containsText" text="6- Moderado">
      <formula>NOT(ISERROR(SEARCH("6- Moderado",N45)))</formula>
    </cfRule>
    <cfRule type="containsText" dxfId="2324" priority="291" operator="containsText" text="4- Moderado">
      <formula>NOT(ISERROR(SEARCH("4- Moderado",N45)))</formula>
    </cfRule>
    <cfRule type="containsText" dxfId="2323" priority="292" operator="containsText" text="3- Bajo">
      <formula>NOT(ISERROR(SEARCH("3- Bajo",N45)))</formula>
    </cfRule>
    <cfRule type="containsText" dxfId="2322" priority="293" operator="containsText" text="4- Bajo">
      <formula>NOT(ISERROR(SEARCH("4- Bajo",N45)))</formula>
    </cfRule>
    <cfRule type="containsText" dxfId="2321" priority="294" operator="containsText" text="1- Bajo">
      <formula>NOT(ISERROR(SEARCH("1- Bajo",N45)))</formula>
    </cfRule>
  </conditionalFormatting>
  <conditionalFormatting sqref="H45:H49">
    <cfRule type="containsText" dxfId="2320" priority="276" operator="containsText" text="Muy Alta">
      <formula>NOT(ISERROR(SEARCH("Muy Alta",H45)))</formula>
    </cfRule>
    <cfRule type="containsText" dxfId="2319" priority="277" operator="containsText" text="Alta">
      <formula>NOT(ISERROR(SEARCH("Alta",H45)))</formula>
    </cfRule>
    <cfRule type="containsText" dxfId="2318" priority="278" operator="containsText" text="Muy Alta">
      <formula>NOT(ISERROR(SEARCH("Muy Alta",H45)))</formula>
    </cfRule>
    <cfRule type="containsText" dxfId="2317" priority="283" operator="containsText" text="Muy Baja">
      <formula>NOT(ISERROR(SEARCH("Muy Baja",H45)))</formula>
    </cfRule>
    <cfRule type="containsText" dxfId="2316" priority="284" operator="containsText" text="Baja">
      <formula>NOT(ISERROR(SEARCH("Baja",H45)))</formula>
    </cfRule>
    <cfRule type="containsText" dxfId="2315" priority="285" operator="containsText" text="Media">
      <formula>NOT(ISERROR(SEARCH("Media",H45)))</formula>
    </cfRule>
    <cfRule type="containsText" dxfId="2314" priority="286" operator="containsText" text="Alta">
      <formula>NOT(ISERROR(SEARCH("Alta",H45)))</formula>
    </cfRule>
    <cfRule type="containsText" dxfId="2313" priority="288" operator="containsText" text="Muy Alta">
      <formula>NOT(ISERROR(SEARCH("Muy Alta",H45)))</formula>
    </cfRule>
  </conditionalFormatting>
  <conditionalFormatting sqref="I45:I49">
    <cfRule type="containsText" dxfId="2312" priority="279" operator="containsText" text="Catastrófico">
      <formula>NOT(ISERROR(SEARCH("Catastrófico",I45)))</formula>
    </cfRule>
    <cfRule type="containsText" dxfId="2311" priority="280" operator="containsText" text="Mayor">
      <formula>NOT(ISERROR(SEARCH("Mayor",I45)))</formula>
    </cfRule>
    <cfRule type="containsText" dxfId="2310" priority="281" operator="containsText" text="Menor">
      <formula>NOT(ISERROR(SEARCH("Menor",I45)))</formula>
    </cfRule>
    <cfRule type="containsText" dxfId="2309" priority="282" operator="containsText" text="Leve">
      <formula>NOT(ISERROR(SEARCH("Leve",I45)))</formula>
    </cfRule>
    <cfRule type="containsText" dxfId="2308" priority="287" operator="containsText" text="Moderado">
      <formula>NOT(ISERROR(SEARCH("Moderado",I45)))</formula>
    </cfRule>
  </conditionalFormatting>
  <conditionalFormatting sqref="K45:K49">
    <cfRule type="containsText" dxfId="2307" priority="274" operator="containsText" text="Media">
      <formula>NOT(ISERROR(SEARCH("Media",K45)))</formula>
    </cfRule>
  </conditionalFormatting>
  <conditionalFormatting sqref="L45:L49">
    <cfRule type="containsText" dxfId="2306" priority="273" operator="containsText" text="Moderado">
      <formula>NOT(ISERROR(SEARCH("Moderado",L45)))</formula>
    </cfRule>
  </conditionalFormatting>
  <conditionalFormatting sqref="J45:J49">
    <cfRule type="containsText" dxfId="2305" priority="272" operator="containsText" text="Moderado">
      <formula>NOT(ISERROR(SEARCH("Moderado",J45)))</formula>
    </cfRule>
  </conditionalFormatting>
  <conditionalFormatting sqref="J45:J49">
    <cfRule type="containsText" dxfId="2304" priority="270" operator="containsText" text="Bajo">
      <formula>NOT(ISERROR(SEARCH("Bajo",J45)))</formula>
    </cfRule>
    <cfRule type="containsText" dxfId="2303" priority="271" operator="containsText" text="Extremo">
      <formula>NOT(ISERROR(SEARCH("Extremo",J45)))</formula>
    </cfRule>
  </conditionalFormatting>
  <conditionalFormatting sqref="K45:K49">
    <cfRule type="containsText" dxfId="2302" priority="268" operator="containsText" text="Baja">
      <formula>NOT(ISERROR(SEARCH("Baja",K45)))</formula>
    </cfRule>
    <cfRule type="containsText" dxfId="2301" priority="269" operator="containsText" text="Muy Baja">
      <formula>NOT(ISERROR(SEARCH("Muy Baja",K45)))</formula>
    </cfRule>
  </conditionalFormatting>
  <conditionalFormatting sqref="K45:K49">
    <cfRule type="containsText" dxfId="2300" priority="266" operator="containsText" text="Muy Alta">
      <formula>NOT(ISERROR(SEARCH("Muy Alta",K45)))</formula>
    </cfRule>
    <cfRule type="containsText" dxfId="2299" priority="267" operator="containsText" text="Alta">
      <formula>NOT(ISERROR(SEARCH("Alta",K45)))</formula>
    </cfRule>
  </conditionalFormatting>
  <conditionalFormatting sqref="L45:L49">
    <cfRule type="containsText" dxfId="2298" priority="262" operator="containsText" text="Catastrófico">
      <formula>NOT(ISERROR(SEARCH("Catastrófico",L45)))</formula>
    </cfRule>
    <cfRule type="containsText" dxfId="2297" priority="263" operator="containsText" text="Mayor">
      <formula>NOT(ISERROR(SEARCH("Mayor",L45)))</formula>
    </cfRule>
    <cfRule type="containsText" dxfId="2296" priority="264" operator="containsText" text="Menor">
      <formula>NOT(ISERROR(SEARCH("Menor",L45)))</formula>
    </cfRule>
    <cfRule type="containsText" dxfId="2295" priority="265" operator="containsText" text="Leve">
      <formula>NOT(ISERROR(SEARCH("Leve",L45)))</formula>
    </cfRule>
  </conditionalFormatting>
  <conditionalFormatting sqref="K50:L50">
    <cfRule type="containsText" dxfId="2294" priority="256" operator="containsText" text="3- Moderado">
      <formula>NOT(ISERROR(SEARCH("3- Moderado",K50)))</formula>
    </cfRule>
    <cfRule type="containsText" dxfId="2293" priority="257" operator="containsText" text="6- Moderado">
      <formula>NOT(ISERROR(SEARCH("6- Moderado",K50)))</formula>
    </cfRule>
    <cfRule type="containsText" dxfId="2292" priority="258" operator="containsText" text="4- Moderado">
      <formula>NOT(ISERROR(SEARCH("4- Moderado",K50)))</formula>
    </cfRule>
    <cfRule type="containsText" dxfId="2291" priority="259" operator="containsText" text="3- Bajo">
      <formula>NOT(ISERROR(SEARCH("3- Bajo",K50)))</formula>
    </cfRule>
    <cfRule type="containsText" dxfId="2290" priority="260" operator="containsText" text="4- Bajo">
      <formula>NOT(ISERROR(SEARCH("4- Bajo",K50)))</formula>
    </cfRule>
    <cfRule type="containsText" dxfId="2289" priority="261" operator="containsText" text="1- Bajo">
      <formula>NOT(ISERROR(SEARCH("1- Bajo",K50)))</formula>
    </cfRule>
  </conditionalFormatting>
  <conditionalFormatting sqref="H50:I50">
    <cfRule type="containsText" dxfId="2288" priority="250" operator="containsText" text="3- Moderado">
      <formula>NOT(ISERROR(SEARCH("3- Moderado",H50)))</formula>
    </cfRule>
    <cfRule type="containsText" dxfId="2287" priority="251" operator="containsText" text="6- Moderado">
      <formula>NOT(ISERROR(SEARCH("6- Moderado",H50)))</formula>
    </cfRule>
    <cfRule type="containsText" dxfId="2286" priority="252" operator="containsText" text="4- Moderado">
      <formula>NOT(ISERROR(SEARCH("4- Moderado",H50)))</formula>
    </cfRule>
    <cfRule type="containsText" dxfId="2285" priority="253" operator="containsText" text="3- Bajo">
      <formula>NOT(ISERROR(SEARCH("3- Bajo",H50)))</formula>
    </cfRule>
    <cfRule type="containsText" dxfId="2284" priority="254" operator="containsText" text="4- Bajo">
      <formula>NOT(ISERROR(SEARCH("4- Bajo",H50)))</formula>
    </cfRule>
    <cfRule type="containsText" dxfId="2283" priority="255" operator="containsText" text="1- Bajo">
      <formula>NOT(ISERROR(SEARCH("1- Bajo",H50)))</formula>
    </cfRule>
  </conditionalFormatting>
  <conditionalFormatting sqref="A50 C50:E50">
    <cfRule type="containsText" dxfId="2282" priority="244" operator="containsText" text="3- Moderado">
      <formula>NOT(ISERROR(SEARCH("3- Moderado",A50)))</formula>
    </cfRule>
    <cfRule type="containsText" dxfId="2281" priority="245" operator="containsText" text="6- Moderado">
      <formula>NOT(ISERROR(SEARCH("6- Moderado",A50)))</formula>
    </cfRule>
    <cfRule type="containsText" dxfId="2280" priority="246" operator="containsText" text="4- Moderado">
      <formula>NOT(ISERROR(SEARCH("4- Moderado",A50)))</formula>
    </cfRule>
    <cfRule type="containsText" dxfId="2279" priority="247" operator="containsText" text="3- Bajo">
      <formula>NOT(ISERROR(SEARCH("3- Bajo",A50)))</formula>
    </cfRule>
    <cfRule type="containsText" dxfId="2278" priority="248" operator="containsText" text="4- Bajo">
      <formula>NOT(ISERROR(SEARCH("4- Bajo",A50)))</formula>
    </cfRule>
    <cfRule type="containsText" dxfId="2277" priority="249" operator="containsText" text="1- Bajo">
      <formula>NOT(ISERROR(SEARCH("1- Bajo",A50)))</formula>
    </cfRule>
  </conditionalFormatting>
  <conditionalFormatting sqref="F50:G50">
    <cfRule type="containsText" dxfId="2276" priority="238" operator="containsText" text="3- Moderado">
      <formula>NOT(ISERROR(SEARCH("3- Moderado",F50)))</formula>
    </cfRule>
    <cfRule type="containsText" dxfId="2275" priority="239" operator="containsText" text="6- Moderado">
      <formula>NOT(ISERROR(SEARCH("6- Moderado",F50)))</formula>
    </cfRule>
    <cfRule type="containsText" dxfId="2274" priority="240" operator="containsText" text="4- Moderado">
      <formula>NOT(ISERROR(SEARCH("4- Moderado",F50)))</formula>
    </cfRule>
    <cfRule type="containsText" dxfId="2273" priority="241" operator="containsText" text="3- Bajo">
      <formula>NOT(ISERROR(SEARCH("3- Bajo",F50)))</formula>
    </cfRule>
    <cfRule type="containsText" dxfId="2272" priority="242" operator="containsText" text="4- Bajo">
      <formula>NOT(ISERROR(SEARCH("4- Bajo",F50)))</formula>
    </cfRule>
    <cfRule type="containsText" dxfId="2271" priority="243" operator="containsText" text="1- Bajo">
      <formula>NOT(ISERROR(SEARCH("1- Bajo",F50)))</formula>
    </cfRule>
  </conditionalFormatting>
  <conditionalFormatting sqref="J50:J54">
    <cfRule type="containsText" dxfId="2270" priority="233" operator="containsText" text="Bajo">
      <formula>NOT(ISERROR(SEARCH("Bajo",J50)))</formula>
    </cfRule>
    <cfRule type="containsText" dxfId="2269" priority="234" operator="containsText" text="Moderado">
      <formula>NOT(ISERROR(SEARCH("Moderado",J50)))</formula>
    </cfRule>
    <cfRule type="containsText" dxfId="2268" priority="235" operator="containsText" text="Alto">
      <formula>NOT(ISERROR(SEARCH("Alto",J50)))</formula>
    </cfRule>
    <cfRule type="containsText" dxfId="2267" priority="236" operator="containsText" text="Extremo">
      <formula>NOT(ISERROR(SEARCH("Extremo",J50)))</formula>
    </cfRule>
    <cfRule type="colorScale" priority="237">
      <colorScale>
        <cfvo type="min"/>
        <cfvo type="max"/>
        <color rgb="FFFF7128"/>
        <color rgb="FFFFEF9C"/>
      </colorScale>
    </cfRule>
  </conditionalFormatting>
  <conditionalFormatting sqref="M50:M54">
    <cfRule type="containsText" dxfId="2266" priority="208" operator="containsText" text="Moderado">
      <formula>NOT(ISERROR(SEARCH("Moderado",M50)))</formula>
    </cfRule>
    <cfRule type="containsText" dxfId="2265" priority="228" operator="containsText" text="Bajo">
      <formula>NOT(ISERROR(SEARCH("Bajo",M50)))</formula>
    </cfRule>
    <cfRule type="containsText" dxfId="2264" priority="229" operator="containsText" text="Moderado">
      <formula>NOT(ISERROR(SEARCH("Moderado",M50)))</formula>
    </cfRule>
    <cfRule type="containsText" dxfId="2263" priority="230" operator="containsText" text="Alto">
      <formula>NOT(ISERROR(SEARCH("Alto",M50)))</formula>
    </cfRule>
    <cfRule type="containsText" dxfId="2262" priority="231" operator="containsText" text="Extremo">
      <formula>NOT(ISERROR(SEARCH("Extremo",M50)))</formula>
    </cfRule>
    <cfRule type="colorScale" priority="232">
      <colorScale>
        <cfvo type="min"/>
        <cfvo type="max"/>
        <color rgb="FFFF7128"/>
        <color rgb="FFFFEF9C"/>
      </colorScale>
    </cfRule>
  </conditionalFormatting>
  <conditionalFormatting sqref="N50">
    <cfRule type="containsText" dxfId="2261" priority="222" operator="containsText" text="3- Moderado">
      <formula>NOT(ISERROR(SEARCH("3- Moderado",N50)))</formula>
    </cfRule>
    <cfRule type="containsText" dxfId="2260" priority="223" operator="containsText" text="6- Moderado">
      <formula>NOT(ISERROR(SEARCH("6- Moderado",N50)))</formula>
    </cfRule>
    <cfRule type="containsText" dxfId="2259" priority="224" operator="containsText" text="4- Moderado">
      <formula>NOT(ISERROR(SEARCH("4- Moderado",N50)))</formula>
    </cfRule>
    <cfRule type="containsText" dxfId="2258" priority="225" operator="containsText" text="3- Bajo">
      <formula>NOT(ISERROR(SEARCH("3- Bajo",N50)))</formula>
    </cfRule>
    <cfRule type="containsText" dxfId="2257" priority="226" operator="containsText" text="4- Bajo">
      <formula>NOT(ISERROR(SEARCH("4- Bajo",N50)))</formula>
    </cfRule>
    <cfRule type="containsText" dxfId="2256" priority="227" operator="containsText" text="1- Bajo">
      <formula>NOT(ISERROR(SEARCH("1- Bajo",N50)))</formula>
    </cfRule>
  </conditionalFormatting>
  <conditionalFormatting sqref="H50:H54">
    <cfRule type="containsText" dxfId="2255" priority="209" operator="containsText" text="Muy Alta">
      <formula>NOT(ISERROR(SEARCH("Muy Alta",H50)))</formula>
    </cfRule>
    <cfRule type="containsText" dxfId="2254" priority="210" operator="containsText" text="Alta">
      <formula>NOT(ISERROR(SEARCH("Alta",H50)))</formula>
    </cfRule>
    <cfRule type="containsText" dxfId="2253" priority="211" operator="containsText" text="Muy Alta">
      <formula>NOT(ISERROR(SEARCH("Muy Alta",H50)))</formula>
    </cfRule>
    <cfRule type="containsText" dxfId="2252" priority="216" operator="containsText" text="Muy Baja">
      <formula>NOT(ISERROR(SEARCH("Muy Baja",H50)))</formula>
    </cfRule>
    <cfRule type="containsText" dxfId="2251" priority="217" operator="containsText" text="Baja">
      <formula>NOT(ISERROR(SEARCH("Baja",H50)))</formula>
    </cfRule>
    <cfRule type="containsText" dxfId="2250" priority="218" operator="containsText" text="Media">
      <formula>NOT(ISERROR(SEARCH("Media",H50)))</formula>
    </cfRule>
    <cfRule type="containsText" dxfId="2249" priority="219" operator="containsText" text="Alta">
      <formula>NOT(ISERROR(SEARCH("Alta",H50)))</formula>
    </cfRule>
    <cfRule type="containsText" dxfId="2248" priority="221" operator="containsText" text="Muy Alta">
      <formula>NOT(ISERROR(SEARCH("Muy Alta",H50)))</formula>
    </cfRule>
  </conditionalFormatting>
  <conditionalFormatting sqref="I50:I54">
    <cfRule type="containsText" dxfId="2247" priority="212" operator="containsText" text="Catastrófico">
      <formula>NOT(ISERROR(SEARCH("Catastrófico",I50)))</formula>
    </cfRule>
    <cfRule type="containsText" dxfId="2246" priority="213" operator="containsText" text="Mayor">
      <formula>NOT(ISERROR(SEARCH("Mayor",I50)))</formula>
    </cfRule>
    <cfRule type="containsText" dxfId="2245" priority="214" operator="containsText" text="Menor">
      <formula>NOT(ISERROR(SEARCH("Menor",I50)))</formula>
    </cfRule>
    <cfRule type="containsText" dxfId="2244" priority="215" operator="containsText" text="Leve">
      <formula>NOT(ISERROR(SEARCH("Leve",I50)))</formula>
    </cfRule>
    <cfRule type="containsText" dxfId="2243" priority="220" operator="containsText" text="Moderado">
      <formula>NOT(ISERROR(SEARCH("Moderado",I50)))</formula>
    </cfRule>
  </conditionalFormatting>
  <conditionalFormatting sqref="K50:K54">
    <cfRule type="containsText" dxfId="2242" priority="207" operator="containsText" text="Media">
      <formula>NOT(ISERROR(SEARCH("Media",K50)))</formula>
    </cfRule>
  </conditionalFormatting>
  <conditionalFormatting sqref="L50:L54">
    <cfRule type="containsText" dxfId="2241" priority="206" operator="containsText" text="Moderado">
      <formula>NOT(ISERROR(SEARCH("Moderado",L50)))</formula>
    </cfRule>
  </conditionalFormatting>
  <conditionalFormatting sqref="J50:J54">
    <cfRule type="containsText" dxfId="2240" priority="205" operator="containsText" text="Moderado">
      <formula>NOT(ISERROR(SEARCH("Moderado",J50)))</formula>
    </cfRule>
  </conditionalFormatting>
  <conditionalFormatting sqref="J50:J54">
    <cfRule type="containsText" dxfId="2239" priority="203" operator="containsText" text="Bajo">
      <formula>NOT(ISERROR(SEARCH("Bajo",J50)))</formula>
    </cfRule>
    <cfRule type="containsText" dxfId="2238" priority="204" operator="containsText" text="Extremo">
      <formula>NOT(ISERROR(SEARCH("Extremo",J50)))</formula>
    </cfRule>
  </conditionalFormatting>
  <conditionalFormatting sqref="K50:K54">
    <cfRule type="containsText" dxfId="2237" priority="201" operator="containsText" text="Baja">
      <formula>NOT(ISERROR(SEARCH("Baja",K50)))</formula>
    </cfRule>
    <cfRule type="containsText" dxfId="2236" priority="202" operator="containsText" text="Muy Baja">
      <formula>NOT(ISERROR(SEARCH("Muy Baja",K50)))</formula>
    </cfRule>
  </conditionalFormatting>
  <conditionalFormatting sqref="K50:K54">
    <cfRule type="containsText" dxfId="2235" priority="199" operator="containsText" text="Muy Alta">
      <formula>NOT(ISERROR(SEARCH("Muy Alta",K50)))</formula>
    </cfRule>
    <cfRule type="containsText" dxfId="2234" priority="200" operator="containsText" text="Alta">
      <formula>NOT(ISERROR(SEARCH("Alta",K50)))</formula>
    </cfRule>
  </conditionalFormatting>
  <conditionalFormatting sqref="L50:L54">
    <cfRule type="containsText" dxfId="2233" priority="195" operator="containsText" text="Catastrófico">
      <formula>NOT(ISERROR(SEARCH("Catastrófico",L50)))</formula>
    </cfRule>
    <cfRule type="containsText" dxfId="2232" priority="196" operator="containsText" text="Mayor">
      <formula>NOT(ISERROR(SEARCH("Mayor",L50)))</formula>
    </cfRule>
    <cfRule type="containsText" dxfId="2231" priority="197" operator="containsText" text="Menor">
      <formula>NOT(ISERROR(SEARCH("Menor",L50)))</formula>
    </cfRule>
    <cfRule type="containsText" dxfId="2230" priority="198" operator="containsText" text="Leve">
      <formula>NOT(ISERROR(SEARCH("Leve",L50)))</formula>
    </cfRule>
  </conditionalFormatting>
  <conditionalFormatting sqref="K55:L55">
    <cfRule type="containsText" dxfId="2229" priority="189" operator="containsText" text="3- Moderado">
      <formula>NOT(ISERROR(SEARCH("3- Moderado",K55)))</formula>
    </cfRule>
    <cfRule type="containsText" dxfId="2228" priority="190" operator="containsText" text="6- Moderado">
      <formula>NOT(ISERROR(SEARCH("6- Moderado",K55)))</formula>
    </cfRule>
    <cfRule type="containsText" dxfId="2227" priority="191" operator="containsText" text="4- Moderado">
      <formula>NOT(ISERROR(SEARCH("4- Moderado",K55)))</formula>
    </cfRule>
    <cfRule type="containsText" dxfId="2226" priority="192" operator="containsText" text="3- Bajo">
      <formula>NOT(ISERROR(SEARCH("3- Bajo",K55)))</formula>
    </cfRule>
    <cfRule type="containsText" dxfId="2225" priority="193" operator="containsText" text="4- Bajo">
      <formula>NOT(ISERROR(SEARCH("4- Bajo",K55)))</formula>
    </cfRule>
    <cfRule type="containsText" dxfId="2224" priority="194" operator="containsText" text="1- Bajo">
      <formula>NOT(ISERROR(SEARCH("1- Bajo",K55)))</formula>
    </cfRule>
  </conditionalFormatting>
  <conditionalFormatting sqref="H55:I55">
    <cfRule type="containsText" dxfId="2223" priority="183" operator="containsText" text="3- Moderado">
      <formula>NOT(ISERROR(SEARCH("3- Moderado",H55)))</formula>
    </cfRule>
    <cfRule type="containsText" dxfId="2222" priority="184" operator="containsText" text="6- Moderado">
      <formula>NOT(ISERROR(SEARCH("6- Moderado",H55)))</formula>
    </cfRule>
    <cfRule type="containsText" dxfId="2221" priority="185" operator="containsText" text="4- Moderado">
      <formula>NOT(ISERROR(SEARCH("4- Moderado",H55)))</formula>
    </cfRule>
    <cfRule type="containsText" dxfId="2220" priority="186" operator="containsText" text="3- Bajo">
      <formula>NOT(ISERROR(SEARCH("3- Bajo",H55)))</formula>
    </cfRule>
    <cfRule type="containsText" dxfId="2219" priority="187" operator="containsText" text="4- Bajo">
      <formula>NOT(ISERROR(SEARCH("4- Bajo",H55)))</formula>
    </cfRule>
    <cfRule type="containsText" dxfId="2218" priority="188" operator="containsText" text="1- Bajo">
      <formula>NOT(ISERROR(SEARCH("1- Bajo",H55)))</formula>
    </cfRule>
  </conditionalFormatting>
  <conditionalFormatting sqref="A55 C55:E55">
    <cfRule type="containsText" dxfId="2217" priority="177" operator="containsText" text="3- Moderado">
      <formula>NOT(ISERROR(SEARCH("3- Moderado",A55)))</formula>
    </cfRule>
    <cfRule type="containsText" dxfId="2216" priority="178" operator="containsText" text="6- Moderado">
      <formula>NOT(ISERROR(SEARCH("6- Moderado",A55)))</formula>
    </cfRule>
    <cfRule type="containsText" dxfId="2215" priority="179" operator="containsText" text="4- Moderado">
      <formula>NOT(ISERROR(SEARCH("4- Moderado",A55)))</formula>
    </cfRule>
    <cfRule type="containsText" dxfId="2214" priority="180" operator="containsText" text="3- Bajo">
      <formula>NOT(ISERROR(SEARCH("3- Bajo",A55)))</formula>
    </cfRule>
    <cfRule type="containsText" dxfId="2213" priority="181" operator="containsText" text="4- Bajo">
      <formula>NOT(ISERROR(SEARCH("4- Bajo",A55)))</formula>
    </cfRule>
    <cfRule type="containsText" dxfId="2212" priority="182" operator="containsText" text="1- Bajo">
      <formula>NOT(ISERROR(SEARCH("1- Bajo",A55)))</formula>
    </cfRule>
  </conditionalFormatting>
  <conditionalFormatting sqref="F55:G55">
    <cfRule type="containsText" dxfId="2211" priority="171" operator="containsText" text="3- Moderado">
      <formula>NOT(ISERROR(SEARCH("3- Moderado",F55)))</formula>
    </cfRule>
    <cfRule type="containsText" dxfId="2210" priority="172" operator="containsText" text="6- Moderado">
      <formula>NOT(ISERROR(SEARCH("6- Moderado",F55)))</formula>
    </cfRule>
    <cfRule type="containsText" dxfId="2209" priority="173" operator="containsText" text="4- Moderado">
      <formula>NOT(ISERROR(SEARCH("4- Moderado",F55)))</formula>
    </cfRule>
    <cfRule type="containsText" dxfId="2208" priority="174" operator="containsText" text="3- Bajo">
      <formula>NOT(ISERROR(SEARCH("3- Bajo",F55)))</formula>
    </cfRule>
    <cfRule type="containsText" dxfId="2207" priority="175" operator="containsText" text="4- Bajo">
      <formula>NOT(ISERROR(SEARCH("4- Bajo",F55)))</formula>
    </cfRule>
    <cfRule type="containsText" dxfId="2206" priority="176" operator="containsText" text="1- Bajo">
      <formula>NOT(ISERROR(SEARCH("1- Bajo",F55)))</formula>
    </cfRule>
  </conditionalFormatting>
  <conditionalFormatting sqref="J55:J59">
    <cfRule type="containsText" dxfId="2205" priority="166" operator="containsText" text="Bajo">
      <formula>NOT(ISERROR(SEARCH("Bajo",J55)))</formula>
    </cfRule>
    <cfRule type="containsText" dxfId="2204" priority="167" operator="containsText" text="Moderado">
      <formula>NOT(ISERROR(SEARCH("Moderado",J55)))</formula>
    </cfRule>
    <cfRule type="containsText" dxfId="2203" priority="168" operator="containsText" text="Alto">
      <formula>NOT(ISERROR(SEARCH("Alto",J55)))</formula>
    </cfRule>
    <cfRule type="containsText" dxfId="2202" priority="169" operator="containsText" text="Extremo">
      <formula>NOT(ISERROR(SEARCH("Extremo",J55)))</formula>
    </cfRule>
    <cfRule type="colorScale" priority="170">
      <colorScale>
        <cfvo type="min"/>
        <cfvo type="max"/>
        <color rgb="FFFF7128"/>
        <color rgb="FFFFEF9C"/>
      </colorScale>
    </cfRule>
  </conditionalFormatting>
  <conditionalFormatting sqref="M55:M59">
    <cfRule type="containsText" dxfId="2201" priority="141" operator="containsText" text="Moderado">
      <formula>NOT(ISERROR(SEARCH("Moderado",M55)))</formula>
    </cfRule>
    <cfRule type="containsText" dxfId="2200" priority="161" operator="containsText" text="Bajo">
      <formula>NOT(ISERROR(SEARCH("Bajo",M55)))</formula>
    </cfRule>
    <cfRule type="containsText" dxfId="2199" priority="162" operator="containsText" text="Moderado">
      <formula>NOT(ISERROR(SEARCH("Moderado",M55)))</formula>
    </cfRule>
    <cfRule type="containsText" dxfId="2198" priority="163" operator="containsText" text="Alto">
      <formula>NOT(ISERROR(SEARCH("Alto",M55)))</formula>
    </cfRule>
    <cfRule type="containsText" dxfId="2197" priority="164" operator="containsText" text="Extremo">
      <formula>NOT(ISERROR(SEARCH("Extremo",M55)))</formula>
    </cfRule>
    <cfRule type="colorScale" priority="165">
      <colorScale>
        <cfvo type="min"/>
        <cfvo type="max"/>
        <color rgb="FFFF7128"/>
        <color rgb="FFFFEF9C"/>
      </colorScale>
    </cfRule>
  </conditionalFormatting>
  <conditionalFormatting sqref="N55">
    <cfRule type="containsText" dxfId="2196" priority="155" operator="containsText" text="3- Moderado">
      <formula>NOT(ISERROR(SEARCH("3- Moderado",N55)))</formula>
    </cfRule>
    <cfRule type="containsText" dxfId="2195" priority="156" operator="containsText" text="6- Moderado">
      <formula>NOT(ISERROR(SEARCH("6- Moderado",N55)))</formula>
    </cfRule>
    <cfRule type="containsText" dxfId="2194" priority="157" operator="containsText" text="4- Moderado">
      <formula>NOT(ISERROR(SEARCH("4- Moderado",N55)))</formula>
    </cfRule>
    <cfRule type="containsText" dxfId="2193" priority="158" operator="containsText" text="3- Bajo">
      <formula>NOT(ISERROR(SEARCH("3- Bajo",N55)))</formula>
    </cfRule>
    <cfRule type="containsText" dxfId="2192" priority="159" operator="containsText" text="4- Bajo">
      <formula>NOT(ISERROR(SEARCH("4- Bajo",N55)))</formula>
    </cfRule>
    <cfRule type="containsText" dxfId="2191" priority="160" operator="containsText" text="1- Bajo">
      <formula>NOT(ISERROR(SEARCH("1- Bajo",N55)))</formula>
    </cfRule>
  </conditionalFormatting>
  <conditionalFormatting sqref="H55:H59">
    <cfRule type="containsText" dxfId="2190" priority="142" operator="containsText" text="Muy Alta">
      <formula>NOT(ISERROR(SEARCH("Muy Alta",H55)))</formula>
    </cfRule>
    <cfRule type="containsText" dxfId="2189" priority="143" operator="containsText" text="Alta">
      <formula>NOT(ISERROR(SEARCH("Alta",H55)))</formula>
    </cfRule>
    <cfRule type="containsText" dxfId="2188" priority="144" operator="containsText" text="Muy Alta">
      <formula>NOT(ISERROR(SEARCH("Muy Alta",H55)))</formula>
    </cfRule>
    <cfRule type="containsText" dxfId="2187" priority="149" operator="containsText" text="Muy Baja">
      <formula>NOT(ISERROR(SEARCH("Muy Baja",H55)))</formula>
    </cfRule>
    <cfRule type="containsText" dxfId="2186" priority="150" operator="containsText" text="Baja">
      <formula>NOT(ISERROR(SEARCH("Baja",H55)))</formula>
    </cfRule>
    <cfRule type="containsText" dxfId="2185" priority="151" operator="containsText" text="Media">
      <formula>NOT(ISERROR(SEARCH("Media",H55)))</formula>
    </cfRule>
    <cfRule type="containsText" dxfId="2184" priority="152" operator="containsText" text="Alta">
      <formula>NOT(ISERROR(SEARCH("Alta",H55)))</formula>
    </cfRule>
    <cfRule type="containsText" dxfId="2183" priority="154" operator="containsText" text="Muy Alta">
      <formula>NOT(ISERROR(SEARCH("Muy Alta",H55)))</formula>
    </cfRule>
  </conditionalFormatting>
  <conditionalFormatting sqref="I55:I59">
    <cfRule type="containsText" dxfId="2182" priority="145" operator="containsText" text="Catastrófico">
      <formula>NOT(ISERROR(SEARCH("Catastrófico",I55)))</formula>
    </cfRule>
    <cfRule type="containsText" dxfId="2181" priority="146" operator="containsText" text="Mayor">
      <formula>NOT(ISERROR(SEARCH("Mayor",I55)))</formula>
    </cfRule>
    <cfRule type="containsText" dxfId="2180" priority="147" operator="containsText" text="Menor">
      <formula>NOT(ISERROR(SEARCH("Menor",I55)))</formula>
    </cfRule>
    <cfRule type="containsText" dxfId="2179" priority="148" operator="containsText" text="Leve">
      <formula>NOT(ISERROR(SEARCH("Leve",I55)))</formula>
    </cfRule>
    <cfRule type="containsText" dxfId="2178" priority="153" operator="containsText" text="Moderado">
      <formula>NOT(ISERROR(SEARCH("Moderado",I55)))</formula>
    </cfRule>
  </conditionalFormatting>
  <conditionalFormatting sqref="K55:K59">
    <cfRule type="containsText" dxfId="2177" priority="140" operator="containsText" text="Media">
      <formula>NOT(ISERROR(SEARCH("Media",K55)))</formula>
    </cfRule>
  </conditionalFormatting>
  <conditionalFormatting sqref="L55:L59">
    <cfRule type="containsText" dxfId="2176" priority="139" operator="containsText" text="Moderado">
      <formula>NOT(ISERROR(SEARCH("Moderado",L55)))</formula>
    </cfRule>
  </conditionalFormatting>
  <conditionalFormatting sqref="J55:J59">
    <cfRule type="containsText" dxfId="2175" priority="138" operator="containsText" text="Moderado">
      <formula>NOT(ISERROR(SEARCH("Moderado",J55)))</formula>
    </cfRule>
  </conditionalFormatting>
  <conditionalFormatting sqref="J55:J59">
    <cfRule type="containsText" dxfId="2174" priority="136" operator="containsText" text="Bajo">
      <formula>NOT(ISERROR(SEARCH("Bajo",J55)))</formula>
    </cfRule>
    <cfRule type="containsText" dxfId="2173" priority="137" operator="containsText" text="Extremo">
      <formula>NOT(ISERROR(SEARCH("Extremo",J55)))</formula>
    </cfRule>
  </conditionalFormatting>
  <conditionalFormatting sqref="K55:K59">
    <cfRule type="containsText" dxfId="2172" priority="134" operator="containsText" text="Baja">
      <formula>NOT(ISERROR(SEARCH("Baja",K55)))</formula>
    </cfRule>
    <cfRule type="containsText" dxfId="2171" priority="135" operator="containsText" text="Muy Baja">
      <formula>NOT(ISERROR(SEARCH("Muy Baja",K55)))</formula>
    </cfRule>
  </conditionalFormatting>
  <conditionalFormatting sqref="K55:K59">
    <cfRule type="containsText" dxfId="2170" priority="132" operator="containsText" text="Muy Alta">
      <formula>NOT(ISERROR(SEARCH("Muy Alta",K55)))</formula>
    </cfRule>
    <cfRule type="containsText" dxfId="2169" priority="133" operator="containsText" text="Alta">
      <formula>NOT(ISERROR(SEARCH("Alta",K55)))</formula>
    </cfRule>
  </conditionalFormatting>
  <conditionalFormatting sqref="L55:L59">
    <cfRule type="containsText" dxfId="2168" priority="128" operator="containsText" text="Catastrófico">
      <formula>NOT(ISERROR(SEARCH("Catastrófico",L55)))</formula>
    </cfRule>
    <cfRule type="containsText" dxfId="2167" priority="129" operator="containsText" text="Mayor">
      <formula>NOT(ISERROR(SEARCH("Mayor",L55)))</formula>
    </cfRule>
    <cfRule type="containsText" dxfId="2166" priority="130" operator="containsText" text="Menor">
      <formula>NOT(ISERROR(SEARCH("Menor",L55)))</formula>
    </cfRule>
    <cfRule type="containsText" dxfId="2165" priority="131" operator="containsText" text="Leve">
      <formula>NOT(ISERROR(SEARCH("Leve",L55)))</formula>
    </cfRule>
  </conditionalFormatting>
  <conditionalFormatting sqref="K25:L25">
    <cfRule type="containsText" dxfId="2164" priority="122" operator="containsText" text="3- Moderado">
      <formula>NOT(ISERROR(SEARCH("3- Moderado",K25)))</formula>
    </cfRule>
    <cfRule type="containsText" dxfId="2163" priority="123" operator="containsText" text="6- Moderado">
      <formula>NOT(ISERROR(SEARCH("6- Moderado",K25)))</formula>
    </cfRule>
    <cfRule type="containsText" dxfId="2162" priority="124" operator="containsText" text="4- Moderado">
      <formula>NOT(ISERROR(SEARCH("4- Moderado",K25)))</formula>
    </cfRule>
    <cfRule type="containsText" dxfId="2161" priority="125" operator="containsText" text="3- Bajo">
      <formula>NOT(ISERROR(SEARCH("3- Bajo",K25)))</formula>
    </cfRule>
    <cfRule type="containsText" dxfId="2160" priority="126" operator="containsText" text="4- Bajo">
      <formula>NOT(ISERROR(SEARCH("4- Bajo",K25)))</formula>
    </cfRule>
    <cfRule type="containsText" dxfId="2159" priority="127" operator="containsText" text="1- Bajo">
      <formula>NOT(ISERROR(SEARCH("1- Bajo",K25)))</formula>
    </cfRule>
  </conditionalFormatting>
  <conditionalFormatting sqref="H25:I25">
    <cfRule type="containsText" dxfId="2158" priority="116" operator="containsText" text="3- Moderado">
      <formula>NOT(ISERROR(SEARCH("3- Moderado",H25)))</formula>
    </cfRule>
    <cfRule type="containsText" dxfId="2157" priority="117" operator="containsText" text="6- Moderado">
      <formula>NOT(ISERROR(SEARCH("6- Moderado",H25)))</formula>
    </cfRule>
    <cfRule type="containsText" dxfId="2156" priority="118" operator="containsText" text="4- Moderado">
      <formula>NOT(ISERROR(SEARCH("4- Moderado",H25)))</formula>
    </cfRule>
    <cfRule type="containsText" dxfId="2155" priority="119" operator="containsText" text="3- Bajo">
      <formula>NOT(ISERROR(SEARCH("3- Bajo",H25)))</formula>
    </cfRule>
    <cfRule type="containsText" dxfId="2154" priority="120" operator="containsText" text="4- Bajo">
      <formula>NOT(ISERROR(SEARCH("4- Bajo",H25)))</formula>
    </cfRule>
    <cfRule type="containsText" dxfId="2153" priority="121" operator="containsText" text="1- Bajo">
      <formula>NOT(ISERROR(SEARCH("1- Bajo",H25)))</formula>
    </cfRule>
  </conditionalFormatting>
  <conditionalFormatting sqref="A25 C25:E25">
    <cfRule type="containsText" dxfId="2152" priority="110" operator="containsText" text="3- Moderado">
      <formula>NOT(ISERROR(SEARCH("3- Moderado",A25)))</formula>
    </cfRule>
    <cfRule type="containsText" dxfId="2151" priority="111" operator="containsText" text="6- Moderado">
      <formula>NOT(ISERROR(SEARCH("6- Moderado",A25)))</formula>
    </cfRule>
    <cfRule type="containsText" dxfId="2150" priority="112" operator="containsText" text="4- Moderado">
      <formula>NOT(ISERROR(SEARCH("4- Moderado",A25)))</formula>
    </cfRule>
    <cfRule type="containsText" dxfId="2149" priority="113" operator="containsText" text="3- Bajo">
      <formula>NOT(ISERROR(SEARCH("3- Bajo",A25)))</formula>
    </cfRule>
    <cfRule type="containsText" dxfId="2148" priority="114" operator="containsText" text="4- Bajo">
      <formula>NOT(ISERROR(SEARCH("4- Bajo",A25)))</formula>
    </cfRule>
    <cfRule type="containsText" dxfId="2147" priority="115" operator="containsText" text="1- Bajo">
      <formula>NOT(ISERROR(SEARCH("1- Bajo",A25)))</formula>
    </cfRule>
  </conditionalFormatting>
  <conditionalFormatting sqref="F25:G25">
    <cfRule type="containsText" dxfId="2146" priority="104" operator="containsText" text="3- Moderado">
      <formula>NOT(ISERROR(SEARCH("3- Moderado",F25)))</formula>
    </cfRule>
    <cfRule type="containsText" dxfId="2145" priority="105" operator="containsText" text="6- Moderado">
      <formula>NOT(ISERROR(SEARCH("6- Moderado",F25)))</formula>
    </cfRule>
    <cfRule type="containsText" dxfId="2144" priority="106" operator="containsText" text="4- Moderado">
      <formula>NOT(ISERROR(SEARCH("4- Moderado",F25)))</formula>
    </cfRule>
    <cfRule type="containsText" dxfId="2143" priority="107" operator="containsText" text="3- Bajo">
      <formula>NOT(ISERROR(SEARCH("3- Bajo",F25)))</formula>
    </cfRule>
    <cfRule type="containsText" dxfId="2142" priority="108" operator="containsText" text="4- Bajo">
      <formula>NOT(ISERROR(SEARCH("4- Bajo",F25)))</formula>
    </cfRule>
    <cfRule type="containsText" dxfId="2141" priority="109" operator="containsText" text="1- Bajo">
      <formula>NOT(ISERROR(SEARCH("1- Bajo",F25)))</formula>
    </cfRule>
  </conditionalFormatting>
  <conditionalFormatting sqref="J25:J29">
    <cfRule type="containsText" dxfId="2140" priority="99" operator="containsText" text="Bajo">
      <formula>NOT(ISERROR(SEARCH("Bajo",J25)))</formula>
    </cfRule>
    <cfRule type="containsText" dxfId="2139" priority="100" operator="containsText" text="Moderado">
      <formula>NOT(ISERROR(SEARCH("Moderado",J25)))</formula>
    </cfRule>
    <cfRule type="containsText" dxfId="2138" priority="101" operator="containsText" text="Alto">
      <formula>NOT(ISERROR(SEARCH("Alto",J25)))</formula>
    </cfRule>
    <cfRule type="containsText" dxfId="2137" priority="102" operator="containsText" text="Extremo">
      <formula>NOT(ISERROR(SEARCH("Extremo",J25)))</formula>
    </cfRule>
    <cfRule type="colorScale" priority="103">
      <colorScale>
        <cfvo type="min"/>
        <cfvo type="max"/>
        <color rgb="FFFF7128"/>
        <color rgb="FFFFEF9C"/>
      </colorScale>
    </cfRule>
  </conditionalFormatting>
  <conditionalFormatting sqref="M25:M29">
    <cfRule type="containsText" dxfId="2136" priority="74" operator="containsText" text="Moderado">
      <formula>NOT(ISERROR(SEARCH("Moderado",M25)))</formula>
    </cfRule>
    <cfRule type="containsText" dxfId="2135" priority="94" operator="containsText" text="Bajo">
      <formula>NOT(ISERROR(SEARCH("Bajo",M25)))</formula>
    </cfRule>
    <cfRule type="containsText" dxfId="2134" priority="95" operator="containsText" text="Moderado">
      <formula>NOT(ISERROR(SEARCH("Moderado",M25)))</formula>
    </cfRule>
    <cfRule type="containsText" dxfId="2133" priority="96" operator="containsText" text="Alto">
      <formula>NOT(ISERROR(SEARCH("Alto",M25)))</formula>
    </cfRule>
    <cfRule type="containsText" dxfId="2132" priority="97" operator="containsText" text="Extremo">
      <formula>NOT(ISERROR(SEARCH("Extremo",M25)))</formula>
    </cfRule>
    <cfRule type="colorScale" priority="98">
      <colorScale>
        <cfvo type="min"/>
        <cfvo type="max"/>
        <color rgb="FFFF7128"/>
        <color rgb="FFFFEF9C"/>
      </colorScale>
    </cfRule>
  </conditionalFormatting>
  <conditionalFormatting sqref="N25">
    <cfRule type="containsText" dxfId="2131" priority="88" operator="containsText" text="3- Moderado">
      <formula>NOT(ISERROR(SEARCH("3- Moderado",N25)))</formula>
    </cfRule>
    <cfRule type="containsText" dxfId="2130" priority="89" operator="containsText" text="6- Moderado">
      <formula>NOT(ISERROR(SEARCH("6- Moderado",N25)))</formula>
    </cfRule>
    <cfRule type="containsText" dxfId="2129" priority="90" operator="containsText" text="4- Moderado">
      <formula>NOT(ISERROR(SEARCH("4- Moderado",N25)))</formula>
    </cfRule>
    <cfRule type="containsText" dxfId="2128" priority="91" operator="containsText" text="3- Bajo">
      <formula>NOT(ISERROR(SEARCH("3- Bajo",N25)))</formula>
    </cfRule>
    <cfRule type="containsText" dxfId="2127" priority="92" operator="containsText" text="4- Bajo">
      <formula>NOT(ISERROR(SEARCH("4- Bajo",N25)))</formula>
    </cfRule>
    <cfRule type="containsText" dxfId="2126" priority="93" operator="containsText" text="1- Bajo">
      <formula>NOT(ISERROR(SEARCH("1- Bajo",N25)))</formula>
    </cfRule>
  </conditionalFormatting>
  <conditionalFormatting sqref="H25:H29">
    <cfRule type="containsText" dxfId="2125" priority="75" operator="containsText" text="Muy Alta">
      <formula>NOT(ISERROR(SEARCH("Muy Alta",H25)))</formula>
    </cfRule>
    <cfRule type="containsText" dxfId="2124" priority="76" operator="containsText" text="Alta">
      <formula>NOT(ISERROR(SEARCH("Alta",H25)))</formula>
    </cfRule>
    <cfRule type="containsText" dxfId="2123" priority="77" operator="containsText" text="Muy Alta">
      <formula>NOT(ISERROR(SEARCH("Muy Alta",H25)))</formula>
    </cfRule>
    <cfRule type="containsText" dxfId="2122" priority="82" operator="containsText" text="Muy Baja">
      <formula>NOT(ISERROR(SEARCH("Muy Baja",H25)))</formula>
    </cfRule>
    <cfRule type="containsText" dxfId="2121" priority="83" operator="containsText" text="Baja">
      <formula>NOT(ISERROR(SEARCH("Baja",H25)))</formula>
    </cfRule>
    <cfRule type="containsText" dxfId="2120" priority="84" operator="containsText" text="Media">
      <formula>NOT(ISERROR(SEARCH("Media",H25)))</formula>
    </cfRule>
    <cfRule type="containsText" dxfId="2119" priority="85" operator="containsText" text="Alta">
      <formula>NOT(ISERROR(SEARCH("Alta",H25)))</formula>
    </cfRule>
    <cfRule type="containsText" dxfId="2118" priority="87" operator="containsText" text="Muy Alta">
      <formula>NOT(ISERROR(SEARCH("Muy Alta",H25)))</formula>
    </cfRule>
  </conditionalFormatting>
  <conditionalFormatting sqref="I25:I29">
    <cfRule type="containsText" dxfId="2117" priority="78" operator="containsText" text="Catastrófico">
      <formula>NOT(ISERROR(SEARCH("Catastrófico",I25)))</formula>
    </cfRule>
    <cfRule type="containsText" dxfId="2116" priority="79" operator="containsText" text="Mayor">
      <formula>NOT(ISERROR(SEARCH("Mayor",I25)))</formula>
    </cfRule>
    <cfRule type="containsText" dxfId="2115" priority="80" operator="containsText" text="Menor">
      <formula>NOT(ISERROR(SEARCH("Menor",I25)))</formula>
    </cfRule>
    <cfRule type="containsText" dxfId="2114" priority="81" operator="containsText" text="Leve">
      <formula>NOT(ISERROR(SEARCH("Leve",I25)))</formula>
    </cfRule>
    <cfRule type="containsText" dxfId="2113" priority="86" operator="containsText" text="Moderado">
      <formula>NOT(ISERROR(SEARCH("Moderado",I25)))</formula>
    </cfRule>
  </conditionalFormatting>
  <conditionalFormatting sqref="K25:K29">
    <cfRule type="containsText" dxfId="2112" priority="73" operator="containsText" text="Media">
      <formula>NOT(ISERROR(SEARCH("Media",K25)))</formula>
    </cfRule>
  </conditionalFormatting>
  <conditionalFormatting sqref="L25:L29">
    <cfRule type="containsText" dxfId="2111" priority="72" operator="containsText" text="Moderado">
      <formula>NOT(ISERROR(SEARCH("Moderado",L25)))</formula>
    </cfRule>
  </conditionalFormatting>
  <conditionalFormatting sqref="J25:J29">
    <cfRule type="containsText" dxfId="2110" priority="71" operator="containsText" text="Moderado">
      <formula>NOT(ISERROR(SEARCH("Moderado",J25)))</formula>
    </cfRule>
  </conditionalFormatting>
  <conditionalFormatting sqref="J25:J29">
    <cfRule type="containsText" dxfId="2109" priority="69" operator="containsText" text="Bajo">
      <formula>NOT(ISERROR(SEARCH("Bajo",J25)))</formula>
    </cfRule>
    <cfRule type="containsText" dxfId="2108" priority="70" operator="containsText" text="Extremo">
      <formula>NOT(ISERROR(SEARCH("Extremo",J25)))</formula>
    </cfRule>
  </conditionalFormatting>
  <conditionalFormatting sqref="K25:K29">
    <cfRule type="containsText" dxfId="2107" priority="67" operator="containsText" text="Baja">
      <formula>NOT(ISERROR(SEARCH("Baja",K25)))</formula>
    </cfRule>
    <cfRule type="containsText" dxfId="2106" priority="68" operator="containsText" text="Muy Baja">
      <formula>NOT(ISERROR(SEARCH("Muy Baja",K25)))</formula>
    </cfRule>
  </conditionalFormatting>
  <conditionalFormatting sqref="K25:K29">
    <cfRule type="containsText" dxfId="2105" priority="65" operator="containsText" text="Muy Alta">
      <formula>NOT(ISERROR(SEARCH("Muy Alta",K25)))</formula>
    </cfRule>
    <cfRule type="containsText" dxfId="2104" priority="66" operator="containsText" text="Alta">
      <formula>NOT(ISERROR(SEARCH("Alta",K25)))</formula>
    </cfRule>
  </conditionalFormatting>
  <conditionalFormatting sqref="L25:L29">
    <cfRule type="containsText" dxfId="2103" priority="61" operator="containsText" text="Catastrófico">
      <formula>NOT(ISERROR(SEARCH("Catastrófico",L25)))</formula>
    </cfRule>
    <cfRule type="containsText" dxfId="2102" priority="62" operator="containsText" text="Mayor">
      <formula>NOT(ISERROR(SEARCH("Mayor",L25)))</formula>
    </cfRule>
    <cfRule type="containsText" dxfId="2101" priority="63" operator="containsText" text="Menor">
      <formula>NOT(ISERROR(SEARCH("Menor",L25)))</formula>
    </cfRule>
    <cfRule type="containsText" dxfId="2100" priority="64" operator="containsText" text="Leve">
      <formula>NOT(ISERROR(SEARCH("Leve",L25)))</formula>
    </cfRule>
  </conditionalFormatting>
  <conditionalFormatting sqref="B10 B15 B20 B25 B30 B35 B40 B45 B50 B55">
    <cfRule type="containsText" dxfId="2099" priority="1" operator="containsText" text="3- Moderado">
      <formula>NOT(ISERROR(SEARCH("3- Moderado",B10)))</formula>
    </cfRule>
    <cfRule type="containsText" dxfId="2098" priority="2" operator="containsText" text="6- Moderado">
      <formula>NOT(ISERROR(SEARCH("6- Moderado",B10)))</formula>
    </cfRule>
    <cfRule type="containsText" dxfId="2097" priority="3" operator="containsText" text="4- Moderado">
      <formula>NOT(ISERROR(SEARCH("4- Moderado",B10)))</formula>
    </cfRule>
    <cfRule type="containsText" dxfId="2096" priority="4" operator="containsText" text="3- Bajo">
      <formula>NOT(ISERROR(SEARCH("3- Bajo",B10)))</formula>
    </cfRule>
    <cfRule type="containsText" dxfId="2095" priority="5" operator="containsText" text="4- Bajo">
      <formula>NOT(ISERROR(SEARCH("4- Bajo",B10)))</formula>
    </cfRule>
    <cfRule type="containsText" dxfId="2094" priority="6" operator="containsText" text="1- Bajo">
      <formula>NOT(ISERROR(SEARCH("1- Bajo",B10)))</formula>
    </cfRule>
  </conditionalFormatting>
  <dataValidations count="7">
    <dataValidation allowBlank="1" showInputMessage="1" showErrorMessage="1" prompt="Seleccionar el tipo de riesgo teniendo en cuenta que  factor organizaconal afecta. Ver explicacion en hoja " sqref="E8" xr:uid="{55C216A0-BAF6-4619-9B7A-6FCB273E5DB0}"/>
    <dataValidation allowBlank="1" showInputMessage="1" showErrorMessage="1" prompt="Registrar qué factor  que ocasina el riesgo: un facot identtficado el contexto._x000a_O  personas, recursos, estilo de direccion , factores externos, , codiciones ambientales" sqref="F8:G8" xr:uid="{F5853A56-E5B8-48DB-9561-6D8363E346B3}"/>
    <dataValidation allowBlank="1" showInputMessage="1" showErrorMessage="1" prompt="Que tan factible es que materialize el riesgo?" sqref="H8" xr:uid="{CAF509D3-ACAE-4C82-9CFC-E68B9DDE8952}"/>
    <dataValidation allowBlank="1" showInputMessage="1" showErrorMessage="1" prompt="El grado de afectación puede ser " sqref="I8" xr:uid="{3C75E6FA-FA43-4049-B41E-43D1DCCC67F9}"/>
    <dataValidation allowBlank="1" showInputMessage="1" showErrorMessage="1" prompt="Describir las actividades que se van a desarrollar para el proyecto" sqref="O7" xr:uid="{8827366B-317B-4C4C-A400-FC0BD30E14D6}"/>
    <dataValidation allowBlank="1" showInputMessage="1" showErrorMessage="1" prompt="Seleccionar si el responsable es el responsable de las acciones es el nivel central" sqref="P7:P8" xr:uid="{B4A50BA5-1032-48E6-B32E-5F758E08A081}"/>
    <dataValidation allowBlank="1" showInputMessage="1" showErrorMessage="1" prompt="seleccionar si el responsable de ejecutar las acciones es el nivel central" sqref="Q8:R8" xr:uid="{D02FA942-41DB-44B5-977D-E13AA9F785E4}"/>
  </dataValidation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59E9E8-230E-412E-9963-83D243683E0E}">
  <sheetPr>
    <tabColor rgb="FF00B050"/>
  </sheetPr>
  <dimension ref="A1:JS59"/>
  <sheetViews>
    <sheetView topLeftCell="A46" zoomScale="71" zoomScaleNormal="71" workbookViewId="0">
      <selection activeCell="B10" sqref="B10:B14"/>
    </sheetView>
  </sheetViews>
  <sheetFormatPr baseColWidth="10" defaultColWidth="11.42578125" defaultRowHeight="15" x14ac:dyDescent="0.25"/>
  <cols>
    <col min="1" max="2" width="18.42578125" style="82" customWidth="1"/>
    <col min="3" max="3" width="15.5703125" customWidth="1"/>
    <col min="4" max="4" width="27.5703125" style="82" customWidth="1"/>
    <col min="5" max="5" width="18" style="236" customWidth="1"/>
    <col min="6" max="6" width="40.140625" customWidth="1"/>
    <col min="7" max="7" width="20.42578125" customWidth="1"/>
    <col min="8" max="8" width="10.42578125" style="237" customWidth="1"/>
    <col min="9" max="9" width="11.42578125" style="237" customWidth="1"/>
    <col min="10" max="10" width="10.140625" style="238" customWidth="1"/>
    <col min="11" max="11" width="11.42578125" style="237" customWidth="1"/>
    <col min="12" max="12" width="10.85546875" style="237" customWidth="1"/>
    <col min="13" max="13" width="18.28515625" style="237" bestFit="1" customWidth="1"/>
    <col min="14" max="14" width="18.28515625" bestFit="1" customWidth="1"/>
    <col min="15" max="15" width="32.85546875" customWidth="1"/>
    <col min="16" max="16" width="16.5703125" customWidth="1"/>
    <col min="17" max="18" width="14.28515625" customWidth="1"/>
    <col min="19" max="19" width="17.85546875" customWidth="1"/>
    <col min="20" max="20" width="15.140625" customWidth="1"/>
    <col min="21" max="21" width="16.140625" customWidth="1"/>
    <col min="22" max="177" width="11.42578125" style="7"/>
  </cols>
  <sheetData>
    <row r="1" spans="1:279" s="220" customFormat="1" ht="16.5" customHeight="1" x14ac:dyDescent="0.3">
      <c r="A1" s="420"/>
      <c r="B1" s="421"/>
      <c r="C1" s="421"/>
      <c r="D1" s="506" t="s">
        <v>451</v>
      </c>
      <c r="E1" s="506"/>
      <c r="F1" s="506"/>
      <c r="G1" s="506"/>
      <c r="H1" s="506"/>
      <c r="I1" s="506"/>
      <c r="J1" s="506"/>
      <c r="K1" s="506"/>
      <c r="L1" s="506"/>
      <c r="M1" s="506"/>
      <c r="N1" s="506"/>
      <c r="O1" s="506"/>
      <c r="P1" s="506"/>
      <c r="Q1" s="507"/>
      <c r="R1" s="241"/>
      <c r="S1" s="412" t="s">
        <v>67</v>
      </c>
      <c r="T1" s="412"/>
      <c r="U1" s="412"/>
      <c r="V1" s="219"/>
      <c r="W1" s="219"/>
      <c r="X1" s="219"/>
      <c r="Y1" s="219"/>
      <c r="Z1" s="219"/>
      <c r="AA1" s="219"/>
      <c r="AB1" s="219"/>
      <c r="AC1" s="219"/>
      <c r="AD1" s="219"/>
      <c r="AE1" s="219"/>
      <c r="AF1" s="219"/>
      <c r="AG1" s="219"/>
      <c r="AH1" s="219"/>
      <c r="AI1" s="219"/>
      <c r="AJ1" s="219"/>
      <c r="AK1" s="219"/>
      <c r="AL1" s="219"/>
      <c r="AM1" s="219"/>
      <c r="AN1" s="219"/>
      <c r="AO1" s="219"/>
      <c r="AP1" s="219"/>
      <c r="AQ1" s="219"/>
      <c r="AR1" s="219"/>
      <c r="AS1" s="219"/>
      <c r="AT1" s="219"/>
      <c r="AU1" s="219"/>
      <c r="AV1" s="219"/>
      <c r="AW1" s="219"/>
      <c r="AX1" s="219"/>
      <c r="AY1" s="219"/>
      <c r="AZ1" s="219"/>
      <c r="BA1" s="219"/>
      <c r="BB1" s="219"/>
      <c r="BC1" s="219"/>
      <c r="BD1" s="219"/>
      <c r="BE1" s="219"/>
      <c r="BF1" s="219"/>
      <c r="BG1" s="219"/>
      <c r="BH1" s="219"/>
      <c r="BI1" s="219"/>
      <c r="BJ1" s="219"/>
      <c r="BK1" s="219"/>
      <c r="BL1" s="219"/>
      <c r="BM1" s="219"/>
      <c r="BN1" s="219"/>
      <c r="BO1" s="219"/>
      <c r="BP1" s="219"/>
      <c r="BQ1" s="219"/>
      <c r="BR1" s="219"/>
      <c r="BS1" s="219"/>
      <c r="BT1" s="219"/>
      <c r="BU1" s="219"/>
      <c r="BV1" s="219"/>
      <c r="BW1" s="219"/>
      <c r="BX1" s="219"/>
      <c r="BY1" s="219"/>
      <c r="BZ1" s="219"/>
      <c r="CA1" s="219"/>
      <c r="CB1" s="219"/>
      <c r="CC1" s="219"/>
      <c r="CD1" s="219"/>
      <c r="CE1" s="219"/>
      <c r="CF1" s="219"/>
      <c r="CG1" s="219"/>
      <c r="CH1" s="219"/>
      <c r="CI1" s="219"/>
      <c r="CJ1" s="219"/>
      <c r="CK1" s="219"/>
      <c r="CL1" s="219"/>
      <c r="CM1" s="219"/>
      <c r="CN1" s="219"/>
      <c r="CO1" s="219"/>
      <c r="CP1" s="219"/>
      <c r="CQ1" s="219"/>
      <c r="CR1" s="219"/>
      <c r="CS1" s="219"/>
      <c r="CT1" s="219"/>
      <c r="CU1" s="219"/>
      <c r="CV1" s="219"/>
      <c r="CW1" s="219"/>
      <c r="CX1" s="219"/>
      <c r="CY1" s="219"/>
      <c r="CZ1" s="219"/>
      <c r="DA1" s="219"/>
      <c r="DB1" s="219"/>
      <c r="DC1" s="219"/>
      <c r="DD1" s="219"/>
      <c r="DE1" s="219"/>
      <c r="DF1" s="219"/>
      <c r="DG1" s="219"/>
      <c r="DH1" s="219"/>
      <c r="DI1" s="219"/>
      <c r="DJ1" s="219"/>
      <c r="DK1" s="219"/>
      <c r="DL1" s="219"/>
      <c r="DM1" s="219"/>
      <c r="DN1" s="219"/>
      <c r="DO1" s="219"/>
      <c r="DP1" s="219"/>
      <c r="DQ1" s="219"/>
      <c r="DR1" s="219"/>
      <c r="DS1" s="219"/>
      <c r="DT1" s="219"/>
      <c r="DU1" s="219"/>
      <c r="DV1" s="219"/>
      <c r="DW1" s="219"/>
      <c r="DX1" s="219"/>
      <c r="DY1" s="219"/>
      <c r="DZ1" s="219"/>
      <c r="EA1" s="219"/>
      <c r="EB1" s="219"/>
      <c r="EC1" s="219"/>
      <c r="ED1" s="219"/>
      <c r="EE1" s="219"/>
      <c r="EF1" s="219"/>
      <c r="EG1" s="219"/>
      <c r="EH1" s="219"/>
      <c r="EI1" s="219"/>
      <c r="EJ1" s="219"/>
      <c r="EK1" s="219"/>
      <c r="EL1" s="219"/>
      <c r="EM1" s="219"/>
      <c r="EN1" s="219"/>
      <c r="EO1" s="219"/>
      <c r="EP1" s="219"/>
      <c r="EQ1" s="219"/>
      <c r="ER1" s="219"/>
      <c r="ES1" s="219"/>
      <c r="ET1" s="219"/>
      <c r="EU1" s="219"/>
      <c r="EV1" s="219"/>
      <c r="EW1" s="219"/>
      <c r="EX1" s="219"/>
      <c r="EY1" s="219"/>
      <c r="EZ1" s="219"/>
      <c r="FA1" s="219"/>
      <c r="FB1" s="219"/>
      <c r="FC1" s="219"/>
      <c r="FD1" s="219"/>
      <c r="FE1" s="219"/>
      <c r="FF1" s="219"/>
      <c r="FG1" s="219"/>
      <c r="FH1" s="219"/>
      <c r="FI1" s="219"/>
      <c r="FJ1" s="219"/>
      <c r="FK1" s="219"/>
      <c r="FL1" s="219"/>
      <c r="FM1" s="219"/>
      <c r="FN1" s="219"/>
      <c r="FO1" s="219"/>
      <c r="FP1" s="219"/>
      <c r="FQ1" s="219"/>
      <c r="FR1" s="219"/>
      <c r="FS1" s="219"/>
      <c r="FT1" s="219"/>
      <c r="FU1" s="219"/>
      <c r="FV1" s="219"/>
      <c r="FW1" s="219"/>
      <c r="FX1" s="219"/>
      <c r="FY1" s="219"/>
      <c r="FZ1" s="219"/>
      <c r="GA1" s="219"/>
      <c r="GB1" s="219"/>
      <c r="GC1" s="219"/>
      <c r="GD1" s="219"/>
      <c r="GE1" s="219"/>
      <c r="GF1" s="219"/>
      <c r="GG1" s="219"/>
      <c r="GH1" s="219"/>
      <c r="GI1" s="219"/>
      <c r="GJ1" s="219"/>
      <c r="GK1" s="219"/>
      <c r="GL1" s="219"/>
      <c r="GM1" s="219"/>
      <c r="GN1" s="219"/>
      <c r="GO1" s="219"/>
      <c r="GP1" s="219"/>
      <c r="GQ1" s="219"/>
      <c r="GR1" s="219"/>
      <c r="GS1" s="219"/>
      <c r="GT1" s="219"/>
      <c r="GU1" s="219"/>
      <c r="GV1" s="219"/>
      <c r="GW1" s="219"/>
      <c r="GX1" s="219"/>
      <c r="GY1" s="219"/>
      <c r="GZ1" s="219"/>
      <c r="HA1" s="219"/>
      <c r="HB1" s="219"/>
      <c r="HC1" s="219"/>
      <c r="HD1" s="219"/>
      <c r="HE1" s="219"/>
      <c r="HF1" s="219"/>
      <c r="HG1" s="219"/>
      <c r="HH1" s="219"/>
      <c r="HI1" s="219"/>
      <c r="HJ1" s="219"/>
      <c r="HK1" s="219"/>
      <c r="HL1" s="219"/>
      <c r="HM1" s="219"/>
      <c r="HN1" s="219"/>
      <c r="HO1" s="219"/>
      <c r="HP1" s="219"/>
      <c r="HQ1" s="219"/>
      <c r="HR1" s="219"/>
      <c r="HS1" s="219"/>
      <c r="HT1" s="219"/>
      <c r="HU1" s="219"/>
      <c r="HV1" s="219"/>
      <c r="HW1" s="219"/>
      <c r="HX1" s="219"/>
      <c r="HY1" s="219"/>
      <c r="HZ1" s="219"/>
      <c r="IA1" s="219"/>
      <c r="IB1" s="219"/>
      <c r="IC1" s="219"/>
      <c r="ID1" s="219"/>
      <c r="IE1" s="219"/>
      <c r="IF1" s="219"/>
      <c r="IG1" s="219"/>
      <c r="IH1" s="219"/>
      <c r="II1" s="219"/>
      <c r="IJ1" s="219"/>
      <c r="IK1" s="219"/>
      <c r="IL1" s="219"/>
      <c r="IM1" s="219"/>
      <c r="IN1" s="219"/>
      <c r="IO1" s="219"/>
      <c r="IP1" s="219"/>
      <c r="IQ1" s="219"/>
      <c r="IR1" s="219"/>
      <c r="IS1" s="219"/>
      <c r="IT1" s="219"/>
      <c r="IU1" s="219"/>
      <c r="IV1" s="219"/>
      <c r="IW1" s="219"/>
      <c r="IX1" s="219"/>
      <c r="IY1" s="219"/>
      <c r="IZ1" s="219"/>
      <c r="JA1" s="219"/>
      <c r="JB1" s="219"/>
      <c r="JC1" s="219"/>
      <c r="JD1" s="219"/>
      <c r="JE1" s="219"/>
      <c r="JF1" s="219"/>
      <c r="JG1" s="219"/>
      <c r="JH1" s="219"/>
      <c r="JI1" s="219"/>
      <c r="JJ1" s="219"/>
      <c r="JK1" s="219"/>
      <c r="JL1" s="219"/>
      <c r="JM1" s="219"/>
      <c r="JN1" s="219"/>
      <c r="JO1" s="219"/>
      <c r="JP1" s="219"/>
      <c r="JQ1" s="219"/>
      <c r="JR1" s="219"/>
      <c r="JS1" s="219"/>
    </row>
    <row r="2" spans="1:279" s="220" customFormat="1" ht="39.75" customHeight="1" x14ac:dyDescent="0.3">
      <c r="A2" s="422"/>
      <c r="B2" s="423"/>
      <c r="C2" s="423"/>
      <c r="D2" s="508"/>
      <c r="E2" s="508"/>
      <c r="F2" s="508"/>
      <c r="G2" s="508"/>
      <c r="H2" s="508"/>
      <c r="I2" s="508"/>
      <c r="J2" s="508"/>
      <c r="K2" s="508"/>
      <c r="L2" s="508"/>
      <c r="M2" s="508"/>
      <c r="N2" s="508"/>
      <c r="O2" s="508"/>
      <c r="P2" s="508"/>
      <c r="Q2" s="509"/>
      <c r="R2" s="241"/>
      <c r="S2" s="412"/>
      <c r="T2" s="412"/>
      <c r="U2" s="412"/>
      <c r="V2" s="219"/>
      <c r="W2" s="219"/>
      <c r="X2" s="219"/>
      <c r="Y2" s="219"/>
      <c r="Z2" s="219"/>
      <c r="AA2" s="219"/>
      <c r="AB2" s="219"/>
      <c r="AC2" s="219"/>
      <c r="AD2" s="219"/>
      <c r="AE2" s="219"/>
      <c r="AF2" s="219"/>
      <c r="AG2" s="219"/>
      <c r="AH2" s="219"/>
      <c r="AI2" s="219"/>
      <c r="AJ2" s="219"/>
      <c r="AK2" s="219"/>
      <c r="AL2" s="219"/>
      <c r="AM2" s="219"/>
      <c r="AN2" s="219"/>
      <c r="AO2" s="219"/>
      <c r="AP2" s="219"/>
      <c r="AQ2" s="219"/>
      <c r="AR2" s="219"/>
      <c r="AS2" s="219"/>
      <c r="AT2" s="219"/>
      <c r="AU2" s="219"/>
      <c r="AV2" s="219"/>
      <c r="AW2" s="219"/>
      <c r="AX2" s="219"/>
      <c r="AY2" s="219"/>
      <c r="AZ2" s="219"/>
      <c r="BA2" s="219"/>
      <c r="BB2" s="219"/>
      <c r="BC2" s="219"/>
      <c r="BD2" s="219"/>
      <c r="BE2" s="219"/>
      <c r="BF2" s="219"/>
      <c r="BG2" s="219"/>
      <c r="BH2" s="219"/>
      <c r="BI2" s="219"/>
      <c r="BJ2" s="219"/>
      <c r="BK2" s="219"/>
      <c r="BL2" s="219"/>
      <c r="BM2" s="219"/>
      <c r="BN2" s="219"/>
      <c r="BO2" s="219"/>
      <c r="BP2" s="219"/>
      <c r="BQ2" s="219"/>
      <c r="BR2" s="219"/>
      <c r="BS2" s="219"/>
      <c r="BT2" s="219"/>
      <c r="BU2" s="219"/>
      <c r="BV2" s="219"/>
      <c r="BW2" s="219"/>
      <c r="BX2" s="219"/>
      <c r="BY2" s="219"/>
      <c r="BZ2" s="219"/>
      <c r="CA2" s="219"/>
      <c r="CB2" s="219"/>
      <c r="CC2" s="219"/>
      <c r="CD2" s="219"/>
      <c r="CE2" s="219"/>
      <c r="CF2" s="219"/>
      <c r="CG2" s="219"/>
      <c r="CH2" s="219"/>
      <c r="CI2" s="219"/>
      <c r="CJ2" s="219"/>
      <c r="CK2" s="219"/>
      <c r="CL2" s="219"/>
      <c r="CM2" s="219"/>
      <c r="CN2" s="219"/>
      <c r="CO2" s="219"/>
      <c r="CP2" s="219"/>
      <c r="CQ2" s="219"/>
      <c r="CR2" s="219"/>
      <c r="CS2" s="219"/>
      <c r="CT2" s="219"/>
      <c r="CU2" s="219"/>
      <c r="CV2" s="219"/>
      <c r="CW2" s="219"/>
      <c r="CX2" s="219"/>
      <c r="CY2" s="219"/>
      <c r="CZ2" s="219"/>
      <c r="DA2" s="219"/>
      <c r="DB2" s="219"/>
      <c r="DC2" s="219"/>
      <c r="DD2" s="219"/>
      <c r="DE2" s="219"/>
      <c r="DF2" s="219"/>
      <c r="DG2" s="219"/>
      <c r="DH2" s="219"/>
      <c r="DI2" s="219"/>
      <c r="DJ2" s="219"/>
      <c r="DK2" s="219"/>
      <c r="DL2" s="219"/>
      <c r="DM2" s="219"/>
      <c r="DN2" s="219"/>
      <c r="DO2" s="219"/>
      <c r="DP2" s="219"/>
      <c r="DQ2" s="219"/>
      <c r="DR2" s="219"/>
      <c r="DS2" s="219"/>
      <c r="DT2" s="219"/>
      <c r="DU2" s="219"/>
      <c r="DV2" s="219"/>
      <c r="DW2" s="219"/>
      <c r="DX2" s="219"/>
      <c r="DY2" s="219"/>
      <c r="DZ2" s="219"/>
      <c r="EA2" s="219"/>
      <c r="EB2" s="219"/>
      <c r="EC2" s="219"/>
      <c r="ED2" s="219"/>
      <c r="EE2" s="219"/>
      <c r="EF2" s="219"/>
      <c r="EG2" s="219"/>
      <c r="EH2" s="219"/>
      <c r="EI2" s="219"/>
      <c r="EJ2" s="219"/>
      <c r="EK2" s="219"/>
      <c r="EL2" s="219"/>
      <c r="EM2" s="219"/>
      <c r="EN2" s="219"/>
      <c r="EO2" s="219"/>
      <c r="EP2" s="219"/>
      <c r="EQ2" s="219"/>
      <c r="ER2" s="219"/>
      <c r="ES2" s="219"/>
      <c r="ET2" s="219"/>
      <c r="EU2" s="219"/>
      <c r="EV2" s="219"/>
      <c r="EW2" s="219"/>
      <c r="EX2" s="219"/>
      <c r="EY2" s="219"/>
      <c r="EZ2" s="219"/>
      <c r="FA2" s="219"/>
      <c r="FB2" s="219"/>
      <c r="FC2" s="219"/>
      <c r="FD2" s="219"/>
      <c r="FE2" s="219"/>
      <c r="FF2" s="219"/>
      <c r="FG2" s="219"/>
      <c r="FH2" s="219"/>
      <c r="FI2" s="219"/>
      <c r="FJ2" s="219"/>
      <c r="FK2" s="219"/>
      <c r="FL2" s="219"/>
      <c r="FM2" s="219"/>
      <c r="FN2" s="219"/>
      <c r="FO2" s="219"/>
      <c r="FP2" s="219"/>
      <c r="FQ2" s="219"/>
      <c r="FR2" s="219"/>
      <c r="FS2" s="219"/>
      <c r="FT2" s="219"/>
      <c r="FU2" s="219"/>
      <c r="FV2" s="219"/>
      <c r="FW2" s="219"/>
      <c r="FX2" s="219"/>
      <c r="FY2" s="219"/>
      <c r="FZ2" s="219"/>
      <c r="GA2" s="219"/>
      <c r="GB2" s="219"/>
      <c r="GC2" s="219"/>
      <c r="GD2" s="219"/>
      <c r="GE2" s="219"/>
      <c r="GF2" s="219"/>
      <c r="GG2" s="219"/>
      <c r="GH2" s="219"/>
      <c r="GI2" s="219"/>
      <c r="GJ2" s="219"/>
      <c r="GK2" s="219"/>
      <c r="GL2" s="219"/>
      <c r="GM2" s="219"/>
      <c r="GN2" s="219"/>
      <c r="GO2" s="219"/>
      <c r="GP2" s="219"/>
      <c r="GQ2" s="219"/>
      <c r="GR2" s="219"/>
      <c r="GS2" s="219"/>
      <c r="GT2" s="219"/>
      <c r="GU2" s="219"/>
      <c r="GV2" s="219"/>
      <c r="GW2" s="219"/>
      <c r="GX2" s="219"/>
      <c r="GY2" s="219"/>
      <c r="GZ2" s="219"/>
      <c r="HA2" s="219"/>
      <c r="HB2" s="219"/>
      <c r="HC2" s="219"/>
      <c r="HD2" s="219"/>
      <c r="HE2" s="219"/>
      <c r="HF2" s="219"/>
      <c r="HG2" s="219"/>
      <c r="HH2" s="219"/>
      <c r="HI2" s="219"/>
      <c r="HJ2" s="219"/>
      <c r="HK2" s="219"/>
      <c r="HL2" s="219"/>
      <c r="HM2" s="219"/>
      <c r="HN2" s="219"/>
      <c r="HO2" s="219"/>
      <c r="HP2" s="219"/>
      <c r="HQ2" s="219"/>
      <c r="HR2" s="219"/>
      <c r="HS2" s="219"/>
      <c r="HT2" s="219"/>
      <c r="HU2" s="219"/>
      <c r="HV2" s="219"/>
      <c r="HW2" s="219"/>
      <c r="HX2" s="219"/>
      <c r="HY2" s="219"/>
      <c r="HZ2" s="219"/>
      <c r="IA2" s="219"/>
      <c r="IB2" s="219"/>
      <c r="IC2" s="219"/>
      <c r="ID2" s="219"/>
      <c r="IE2" s="219"/>
      <c r="IF2" s="219"/>
      <c r="IG2" s="219"/>
      <c r="IH2" s="219"/>
      <c r="II2" s="219"/>
      <c r="IJ2" s="219"/>
      <c r="IK2" s="219"/>
      <c r="IL2" s="219"/>
      <c r="IM2" s="219"/>
      <c r="IN2" s="219"/>
      <c r="IO2" s="219"/>
      <c r="IP2" s="219"/>
      <c r="IQ2" s="219"/>
      <c r="IR2" s="219"/>
      <c r="IS2" s="219"/>
      <c r="IT2" s="219"/>
      <c r="IU2" s="219"/>
      <c r="IV2" s="219"/>
      <c r="IW2" s="219"/>
      <c r="IX2" s="219"/>
      <c r="IY2" s="219"/>
      <c r="IZ2" s="219"/>
      <c r="JA2" s="219"/>
      <c r="JB2" s="219"/>
      <c r="JC2" s="219"/>
      <c r="JD2" s="219"/>
      <c r="JE2" s="219"/>
      <c r="JF2" s="219"/>
      <c r="JG2" s="219"/>
      <c r="JH2" s="219"/>
      <c r="JI2" s="219"/>
      <c r="JJ2" s="219"/>
      <c r="JK2" s="219"/>
      <c r="JL2" s="219"/>
      <c r="JM2" s="219"/>
      <c r="JN2" s="219"/>
      <c r="JO2" s="219"/>
      <c r="JP2" s="219"/>
      <c r="JQ2" s="219"/>
      <c r="JR2" s="219"/>
      <c r="JS2" s="219"/>
    </row>
    <row r="3" spans="1:279" s="220" customFormat="1" ht="3" customHeight="1" x14ac:dyDescent="0.3">
      <c r="A3" s="2"/>
      <c r="B3" s="2"/>
      <c r="C3" s="239"/>
      <c r="D3" s="508"/>
      <c r="E3" s="508"/>
      <c r="F3" s="508"/>
      <c r="G3" s="508"/>
      <c r="H3" s="508"/>
      <c r="I3" s="508"/>
      <c r="J3" s="508"/>
      <c r="K3" s="508"/>
      <c r="L3" s="508"/>
      <c r="M3" s="508"/>
      <c r="N3" s="508"/>
      <c r="O3" s="508"/>
      <c r="P3" s="508"/>
      <c r="Q3" s="509"/>
      <c r="R3" s="241"/>
      <c r="S3" s="412"/>
      <c r="T3" s="412"/>
      <c r="U3" s="412"/>
      <c r="V3" s="219"/>
      <c r="W3" s="219"/>
      <c r="X3" s="219"/>
      <c r="Y3" s="219"/>
      <c r="Z3" s="219"/>
      <c r="AA3" s="219"/>
      <c r="AB3" s="219"/>
      <c r="AC3" s="219"/>
      <c r="AD3" s="219"/>
      <c r="AE3" s="219"/>
      <c r="AF3" s="219"/>
      <c r="AG3" s="219"/>
      <c r="AH3" s="219"/>
      <c r="AI3" s="219"/>
      <c r="AJ3" s="219"/>
      <c r="AK3" s="219"/>
      <c r="AL3" s="219"/>
      <c r="AM3" s="219"/>
      <c r="AN3" s="219"/>
      <c r="AO3" s="219"/>
      <c r="AP3" s="219"/>
      <c r="AQ3" s="219"/>
      <c r="AR3" s="219"/>
      <c r="AS3" s="219"/>
      <c r="AT3" s="219"/>
      <c r="AU3" s="219"/>
      <c r="AV3" s="219"/>
      <c r="AW3" s="219"/>
      <c r="AX3" s="219"/>
      <c r="AY3" s="219"/>
      <c r="AZ3" s="219"/>
      <c r="BA3" s="219"/>
      <c r="BB3" s="219"/>
      <c r="BC3" s="219"/>
      <c r="BD3" s="219"/>
      <c r="BE3" s="219"/>
      <c r="BF3" s="219"/>
      <c r="BG3" s="219"/>
      <c r="BH3" s="219"/>
      <c r="BI3" s="219"/>
      <c r="BJ3" s="219"/>
      <c r="BK3" s="219"/>
      <c r="BL3" s="219"/>
      <c r="BM3" s="219"/>
      <c r="BN3" s="219"/>
      <c r="BO3" s="219"/>
      <c r="BP3" s="219"/>
      <c r="BQ3" s="219"/>
      <c r="BR3" s="219"/>
      <c r="BS3" s="219"/>
      <c r="BT3" s="219"/>
      <c r="BU3" s="219"/>
      <c r="BV3" s="219"/>
      <c r="BW3" s="219"/>
      <c r="BX3" s="219"/>
      <c r="BY3" s="219"/>
      <c r="BZ3" s="219"/>
      <c r="CA3" s="219"/>
      <c r="CB3" s="219"/>
      <c r="CC3" s="219"/>
      <c r="CD3" s="219"/>
      <c r="CE3" s="219"/>
      <c r="CF3" s="219"/>
      <c r="CG3" s="219"/>
      <c r="CH3" s="219"/>
      <c r="CI3" s="219"/>
      <c r="CJ3" s="219"/>
      <c r="CK3" s="219"/>
      <c r="CL3" s="219"/>
      <c r="CM3" s="219"/>
      <c r="CN3" s="219"/>
      <c r="CO3" s="219"/>
      <c r="CP3" s="219"/>
      <c r="CQ3" s="219"/>
      <c r="CR3" s="219"/>
      <c r="CS3" s="219"/>
      <c r="CT3" s="219"/>
      <c r="CU3" s="219"/>
      <c r="CV3" s="219"/>
      <c r="CW3" s="219"/>
      <c r="CX3" s="219"/>
      <c r="CY3" s="219"/>
      <c r="CZ3" s="219"/>
      <c r="DA3" s="219"/>
      <c r="DB3" s="219"/>
      <c r="DC3" s="219"/>
      <c r="DD3" s="219"/>
      <c r="DE3" s="219"/>
      <c r="DF3" s="219"/>
      <c r="DG3" s="219"/>
      <c r="DH3" s="219"/>
      <c r="DI3" s="219"/>
      <c r="DJ3" s="219"/>
      <c r="DK3" s="219"/>
      <c r="DL3" s="219"/>
      <c r="DM3" s="219"/>
      <c r="DN3" s="219"/>
      <c r="DO3" s="219"/>
      <c r="DP3" s="219"/>
      <c r="DQ3" s="219"/>
      <c r="DR3" s="219"/>
      <c r="DS3" s="219"/>
      <c r="DT3" s="219"/>
      <c r="DU3" s="219"/>
      <c r="DV3" s="219"/>
      <c r="DW3" s="219"/>
      <c r="DX3" s="219"/>
      <c r="DY3" s="219"/>
      <c r="DZ3" s="219"/>
      <c r="EA3" s="219"/>
      <c r="EB3" s="219"/>
      <c r="EC3" s="219"/>
      <c r="ED3" s="219"/>
      <c r="EE3" s="219"/>
      <c r="EF3" s="219"/>
      <c r="EG3" s="219"/>
      <c r="EH3" s="219"/>
      <c r="EI3" s="219"/>
      <c r="EJ3" s="219"/>
      <c r="EK3" s="219"/>
      <c r="EL3" s="219"/>
      <c r="EM3" s="219"/>
      <c r="EN3" s="219"/>
      <c r="EO3" s="219"/>
      <c r="EP3" s="219"/>
      <c r="EQ3" s="219"/>
      <c r="ER3" s="219"/>
      <c r="ES3" s="219"/>
      <c r="ET3" s="219"/>
      <c r="EU3" s="219"/>
      <c r="EV3" s="219"/>
      <c r="EW3" s="219"/>
      <c r="EX3" s="219"/>
      <c r="EY3" s="219"/>
      <c r="EZ3" s="219"/>
      <c r="FA3" s="219"/>
      <c r="FB3" s="219"/>
      <c r="FC3" s="219"/>
      <c r="FD3" s="219"/>
      <c r="FE3" s="219"/>
      <c r="FF3" s="219"/>
      <c r="FG3" s="219"/>
      <c r="FH3" s="219"/>
      <c r="FI3" s="219"/>
      <c r="FJ3" s="219"/>
      <c r="FK3" s="219"/>
      <c r="FL3" s="219"/>
      <c r="FM3" s="219"/>
      <c r="FN3" s="219"/>
      <c r="FO3" s="219"/>
      <c r="FP3" s="219"/>
      <c r="FQ3" s="219"/>
      <c r="FR3" s="219"/>
      <c r="FS3" s="219"/>
      <c r="FT3" s="219"/>
      <c r="FU3" s="219"/>
      <c r="FV3" s="219"/>
      <c r="FW3" s="219"/>
      <c r="FX3" s="219"/>
      <c r="FY3" s="219"/>
      <c r="FZ3" s="219"/>
      <c r="GA3" s="219"/>
      <c r="GB3" s="219"/>
      <c r="GC3" s="219"/>
      <c r="GD3" s="219"/>
      <c r="GE3" s="219"/>
      <c r="GF3" s="219"/>
      <c r="GG3" s="219"/>
      <c r="GH3" s="219"/>
      <c r="GI3" s="219"/>
      <c r="GJ3" s="219"/>
      <c r="GK3" s="219"/>
      <c r="GL3" s="219"/>
      <c r="GM3" s="219"/>
      <c r="GN3" s="219"/>
      <c r="GO3" s="219"/>
      <c r="GP3" s="219"/>
      <c r="GQ3" s="219"/>
      <c r="GR3" s="219"/>
      <c r="GS3" s="219"/>
      <c r="GT3" s="219"/>
      <c r="GU3" s="219"/>
      <c r="GV3" s="219"/>
      <c r="GW3" s="219"/>
      <c r="GX3" s="219"/>
      <c r="GY3" s="219"/>
      <c r="GZ3" s="219"/>
      <c r="HA3" s="219"/>
      <c r="HB3" s="219"/>
      <c r="HC3" s="219"/>
      <c r="HD3" s="219"/>
      <c r="HE3" s="219"/>
      <c r="HF3" s="219"/>
      <c r="HG3" s="219"/>
      <c r="HH3" s="219"/>
      <c r="HI3" s="219"/>
      <c r="HJ3" s="219"/>
      <c r="HK3" s="219"/>
      <c r="HL3" s="219"/>
      <c r="HM3" s="219"/>
      <c r="HN3" s="219"/>
      <c r="HO3" s="219"/>
      <c r="HP3" s="219"/>
      <c r="HQ3" s="219"/>
      <c r="HR3" s="219"/>
      <c r="HS3" s="219"/>
      <c r="HT3" s="219"/>
      <c r="HU3" s="219"/>
      <c r="HV3" s="219"/>
      <c r="HW3" s="219"/>
      <c r="HX3" s="219"/>
      <c r="HY3" s="219"/>
      <c r="HZ3" s="219"/>
      <c r="IA3" s="219"/>
      <c r="IB3" s="219"/>
      <c r="IC3" s="219"/>
      <c r="ID3" s="219"/>
      <c r="IE3" s="219"/>
      <c r="IF3" s="219"/>
      <c r="IG3" s="219"/>
      <c r="IH3" s="219"/>
      <c r="II3" s="219"/>
      <c r="IJ3" s="219"/>
      <c r="IK3" s="219"/>
      <c r="IL3" s="219"/>
      <c r="IM3" s="219"/>
      <c r="IN3" s="219"/>
      <c r="IO3" s="219"/>
      <c r="IP3" s="219"/>
      <c r="IQ3" s="219"/>
      <c r="IR3" s="219"/>
      <c r="IS3" s="219"/>
      <c r="IT3" s="219"/>
      <c r="IU3" s="219"/>
      <c r="IV3" s="219"/>
      <c r="IW3" s="219"/>
      <c r="IX3" s="219"/>
      <c r="IY3" s="219"/>
      <c r="IZ3" s="219"/>
      <c r="JA3" s="219"/>
      <c r="JB3" s="219"/>
      <c r="JC3" s="219"/>
      <c r="JD3" s="219"/>
      <c r="JE3" s="219"/>
      <c r="JF3" s="219"/>
      <c r="JG3" s="219"/>
      <c r="JH3" s="219"/>
      <c r="JI3" s="219"/>
      <c r="JJ3" s="219"/>
      <c r="JK3" s="219"/>
      <c r="JL3" s="219"/>
      <c r="JM3" s="219"/>
      <c r="JN3" s="219"/>
      <c r="JO3" s="219"/>
      <c r="JP3" s="219"/>
      <c r="JQ3" s="219"/>
      <c r="JR3" s="219"/>
      <c r="JS3" s="219"/>
    </row>
    <row r="4" spans="1:279" s="220" customFormat="1" ht="41.25" customHeight="1" x14ac:dyDescent="0.3">
      <c r="A4" s="413" t="s">
        <v>0</v>
      </c>
      <c r="B4" s="414"/>
      <c r="C4" s="415"/>
      <c r="D4" s="416" t="str">
        <f>'Mapa Final'!D4</f>
        <v>Administración de Justicia</v>
      </c>
      <c r="E4" s="417"/>
      <c r="F4" s="417"/>
      <c r="G4" s="417"/>
      <c r="H4" s="417"/>
      <c r="I4" s="417"/>
      <c r="J4" s="417"/>
      <c r="K4" s="417"/>
      <c r="L4" s="417"/>
      <c r="M4" s="417"/>
      <c r="N4" s="418"/>
      <c r="O4" s="419"/>
      <c r="P4" s="419"/>
      <c r="Q4" s="419"/>
      <c r="R4" s="239"/>
      <c r="S4" s="1"/>
      <c r="T4" s="1"/>
      <c r="U4" s="1"/>
      <c r="V4" s="219"/>
      <c r="W4" s="219"/>
      <c r="X4" s="219"/>
      <c r="Y4" s="219"/>
      <c r="Z4" s="219"/>
      <c r="AA4" s="219"/>
      <c r="AB4" s="219"/>
      <c r="AC4" s="219"/>
      <c r="AD4" s="219"/>
      <c r="AE4" s="219"/>
      <c r="AF4" s="219"/>
      <c r="AG4" s="219"/>
      <c r="AH4" s="219"/>
      <c r="AI4" s="219"/>
      <c r="AJ4" s="219"/>
      <c r="AK4" s="219"/>
      <c r="AL4" s="219"/>
      <c r="AM4" s="219"/>
      <c r="AN4" s="219"/>
      <c r="AO4" s="219"/>
      <c r="AP4" s="219"/>
      <c r="AQ4" s="219"/>
      <c r="AR4" s="219"/>
      <c r="AS4" s="219"/>
      <c r="AT4" s="219"/>
      <c r="AU4" s="219"/>
      <c r="AV4" s="219"/>
      <c r="AW4" s="219"/>
      <c r="AX4" s="219"/>
      <c r="AY4" s="219"/>
      <c r="AZ4" s="219"/>
      <c r="BA4" s="219"/>
      <c r="BB4" s="219"/>
      <c r="BC4" s="219"/>
      <c r="BD4" s="219"/>
      <c r="BE4" s="219"/>
      <c r="BF4" s="219"/>
      <c r="BG4" s="219"/>
      <c r="BH4" s="219"/>
      <c r="BI4" s="219"/>
      <c r="BJ4" s="219"/>
      <c r="BK4" s="219"/>
      <c r="BL4" s="219"/>
      <c r="BM4" s="219"/>
      <c r="BN4" s="219"/>
      <c r="BO4" s="219"/>
      <c r="BP4" s="219"/>
      <c r="BQ4" s="219"/>
      <c r="BR4" s="219"/>
      <c r="BS4" s="219"/>
      <c r="BT4" s="219"/>
      <c r="BU4" s="219"/>
      <c r="BV4" s="219"/>
      <c r="BW4" s="219"/>
      <c r="BX4" s="219"/>
      <c r="BY4" s="219"/>
      <c r="BZ4" s="219"/>
      <c r="CA4" s="219"/>
      <c r="CB4" s="219"/>
      <c r="CC4" s="219"/>
      <c r="CD4" s="219"/>
      <c r="CE4" s="219"/>
      <c r="CF4" s="219"/>
      <c r="CG4" s="219"/>
      <c r="CH4" s="219"/>
      <c r="CI4" s="219"/>
      <c r="CJ4" s="219"/>
      <c r="CK4" s="219"/>
      <c r="CL4" s="219"/>
      <c r="CM4" s="219"/>
      <c r="CN4" s="219"/>
      <c r="CO4" s="219"/>
      <c r="CP4" s="219"/>
      <c r="CQ4" s="219"/>
      <c r="CR4" s="219"/>
      <c r="CS4" s="219"/>
      <c r="CT4" s="219"/>
      <c r="CU4" s="219"/>
      <c r="CV4" s="219"/>
      <c r="CW4" s="219"/>
      <c r="CX4" s="219"/>
      <c r="CY4" s="219"/>
      <c r="CZ4" s="219"/>
      <c r="DA4" s="219"/>
      <c r="DB4" s="219"/>
      <c r="DC4" s="219"/>
      <c r="DD4" s="219"/>
      <c r="DE4" s="219"/>
      <c r="DF4" s="219"/>
      <c r="DG4" s="219"/>
      <c r="DH4" s="219"/>
      <c r="DI4" s="219"/>
      <c r="DJ4" s="219"/>
      <c r="DK4" s="219"/>
      <c r="DL4" s="219"/>
      <c r="DM4" s="219"/>
      <c r="DN4" s="219"/>
      <c r="DO4" s="219"/>
      <c r="DP4" s="219"/>
      <c r="DQ4" s="219"/>
      <c r="DR4" s="219"/>
      <c r="DS4" s="219"/>
      <c r="DT4" s="219"/>
      <c r="DU4" s="219"/>
      <c r="DV4" s="219"/>
      <c r="DW4" s="219"/>
      <c r="DX4" s="219"/>
      <c r="DY4" s="219"/>
      <c r="DZ4" s="219"/>
      <c r="EA4" s="219"/>
      <c r="EB4" s="219"/>
      <c r="EC4" s="219"/>
      <c r="ED4" s="219"/>
      <c r="EE4" s="219"/>
      <c r="EF4" s="219"/>
      <c r="EG4" s="219"/>
      <c r="EH4" s="219"/>
      <c r="EI4" s="219"/>
      <c r="EJ4" s="219"/>
      <c r="EK4" s="219"/>
      <c r="EL4" s="219"/>
      <c r="EM4" s="219"/>
      <c r="EN4" s="219"/>
      <c r="EO4" s="219"/>
      <c r="EP4" s="219"/>
      <c r="EQ4" s="219"/>
      <c r="ER4" s="219"/>
      <c r="ES4" s="219"/>
      <c r="ET4" s="219"/>
      <c r="EU4" s="219"/>
      <c r="EV4" s="219"/>
      <c r="EW4" s="219"/>
      <c r="EX4" s="219"/>
      <c r="EY4" s="219"/>
      <c r="EZ4" s="219"/>
      <c r="FA4" s="219"/>
      <c r="FB4" s="219"/>
      <c r="FC4" s="219"/>
      <c r="FD4" s="219"/>
      <c r="FE4" s="219"/>
      <c r="FF4" s="219"/>
      <c r="FG4" s="219"/>
      <c r="FH4" s="219"/>
      <c r="FI4" s="219"/>
      <c r="FJ4" s="219"/>
      <c r="FK4" s="219"/>
      <c r="FL4" s="219"/>
      <c r="FM4" s="219"/>
      <c r="FN4" s="219"/>
      <c r="FO4" s="219"/>
      <c r="FP4" s="219"/>
      <c r="FQ4" s="219"/>
      <c r="FR4" s="219"/>
      <c r="FS4" s="219"/>
      <c r="FT4" s="219"/>
      <c r="FU4" s="219"/>
      <c r="FV4" s="219"/>
      <c r="FW4" s="219"/>
      <c r="FX4" s="219"/>
      <c r="FY4" s="219"/>
      <c r="FZ4" s="219"/>
      <c r="GA4" s="219"/>
      <c r="GB4" s="219"/>
      <c r="GC4" s="219"/>
      <c r="GD4" s="219"/>
      <c r="GE4" s="219"/>
      <c r="GF4" s="219"/>
      <c r="GG4" s="219"/>
      <c r="GH4" s="219"/>
      <c r="GI4" s="219"/>
      <c r="GJ4" s="219"/>
      <c r="GK4" s="219"/>
      <c r="GL4" s="219"/>
      <c r="GM4" s="219"/>
      <c r="GN4" s="219"/>
      <c r="GO4" s="219"/>
      <c r="GP4" s="219"/>
      <c r="GQ4" s="219"/>
      <c r="GR4" s="219"/>
      <c r="GS4" s="219"/>
      <c r="GT4" s="219"/>
      <c r="GU4" s="219"/>
      <c r="GV4" s="219"/>
      <c r="GW4" s="219"/>
      <c r="GX4" s="219"/>
      <c r="GY4" s="219"/>
      <c r="GZ4" s="219"/>
      <c r="HA4" s="219"/>
      <c r="HB4" s="219"/>
      <c r="HC4" s="219"/>
      <c r="HD4" s="219"/>
      <c r="HE4" s="219"/>
      <c r="HF4" s="219"/>
      <c r="HG4" s="219"/>
      <c r="HH4" s="219"/>
      <c r="HI4" s="219"/>
      <c r="HJ4" s="219"/>
      <c r="HK4" s="219"/>
      <c r="HL4" s="219"/>
      <c r="HM4" s="219"/>
      <c r="HN4" s="219"/>
      <c r="HO4" s="219"/>
      <c r="HP4" s="219"/>
      <c r="HQ4" s="219"/>
      <c r="HR4" s="219"/>
      <c r="HS4" s="219"/>
      <c r="HT4" s="219"/>
      <c r="HU4" s="219"/>
      <c r="HV4" s="219"/>
      <c r="HW4" s="219"/>
      <c r="HX4" s="219"/>
      <c r="HY4" s="219"/>
      <c r="HZ4" s="219"/>
      <c r="IA4" s="219"/>
      <c r="IB4" s="219"/>
      <c r="IC4" s="219"/>
      <c r="ID4" s="219"/>
      <c r="IE4" s="219"/>
      <c r="IF4" s="219"/>
      <c r="IG4" s="219"/>
      <c r="IH4" s="219"/>
      <c r="II4" s="219"/>
      <c r="IJ4" s="219"/>
      <c r="IK4" s="219"/>
      <c r="IL4" s="219"/>
      <c r="IM4" s="219"/>
      <c r="IN4" s="219"/>
      <c r="IO4" s="219"/>
      <c r="IP4" s="219"/>
      <c r="IQ4" s="219"/>
      <c r="IR4" s="219"/>
      <c r="IS4" s="219"/>
      <c r="IT4" s="219"/>
      <c r="IU4" s="219"/>
      <c r="IV4" s="219"/>
      <c r="IW4" s="219"/>
      <c r="IX4" s="219"/>
      <c r="IY4" s="219"/>
      <c r="IZ4" s="219"/>
      <c r="JA4" s="219"/>
      <c r="JB4" s="219"/>
      <c r="JC4" s="219"/>
      <c r="JD4" s="219"/>
      <c r="JE4" s="219"/>
      <c r="JF4" s="219"/>
      <c r="JG4" s="219"/>
      <c r="JH4" s="219"/>
      <c r="JI4" s="219"/>
      <c r="JJ4" s="219"/>
      <c r="JK4" s="219"/>
      <c r="JL4" s="219"/>
      <c r="JM4" s="219"/>
      <c r="JN4" s="219"/>
      <c r="JO4" s="219"/>
      <c r="JP4" s="219"/>
      <c r="JQ4" s="219"/>
      <c r="JR4" s="219"/>
      <c r="JS4" s="219"/>
    </row>
    <row r="5" spans="1:279" s="220" customFormat="1" ht="52.5" customHeight="1" x14ac:dyDescent="0.3">
      <c r="A5" s="413" t="s">
        <v>1</v>
      </c>
      <c r="B5" s="414"/>
      <c r="C5" s="415"/>
      <c r="D5" s="424" t="str">
        <f>'Mapa Final'!D5</f>
        <v>Administrar justicia dirigiendo la actuación procesal, hacia la emisión de una decisión de carácter definitivo mediante la aplicación de la normatividad vigente.</v>
      </c>
      <c r="E5" s="425"/>
      <c r="F5" s="425"/>
      <c r="G5" s="425"/>
      <c r="H5" s="425"/>
      <c r="I5" s="425"/>
      <c r="J5" s="425"/>
      <c r="K5" s="425"/>
      <c r="L5" s="425"/>
      <c r="M5" s="425"/>
      <c r="N5" s="426"/>
      <c r="O5" s="1"/>
      <c r="P5" s="1"/>
      <c r="Q5" s="1"/>
      <c r="R5" s="1"/>
      <c r="S5" s="1"/>
      <c r="T5" s="1"/>
      <c r="U5" s="1"/>
      <c r="V5" s="219"/>
      <c r="W5" s="219"/>
      <c r="X5" s="219"/>
      <c r="Y5" s="219"/>
      <c r="Z5" s="219"/>
      <c r="AA5" s="219"/>
      <c r="AB5" s="219"/>
      <c r="AC5" s="219"/>
      <c r="AD5" s="219"/>
      <c r="AE5" s="219"/>
      <c r="AF5" s="219"/>
      <c r="AG5" s="219"/>
      <c r="AH5" s="219"/>
      <c r="AI5" s="219"/>
      <c r="AJ5" s="219"/>
      <c r="AK5" s="219"/>
      <c r="AL5" s="219"/>
      <c r="AM5" s="219"/>
      <c r="AN5" s="219"/>
      <c r="AO5" s="219"/>
      <c r="AP5" s="219"/>
      <c r="AQ5" s="219"/>
      <c r="AR5" s="219"/>
      <c r="AS5" s="219"/>
      <c r="AT5" s="219"/>
      <c r="AU5" s="219"/>
      <c r="AV5" s="219"/>
      <c r="AW5" s="219"/>
      <c r="AX5" s="219"/>
      <c r="AY5" s="219"/>
      <c r="AZ5" s="219"/>
      <c r="BA5" s="219"/>
      <c r="BB5" s="219"/>
      <c r="BC5" s="219"/>
      <c r="BD5" s="219"/>
      <c r="BE5" s="219"/>
      <c r="BF5" s="219"/>
      <c r="BG5" s="219"/>
      <c r="BH5" s="219"/>
      <c r="BI5" s="219"/>
      <c r="BJ5" s="219"/>
      <c r="BK5" s="219"/>
      <c r="BL5" s="219"/>
      <c r="BM5" s="219"/>
      <c r="BN5" s="219"/>
      <c r="BO5" s="219"/>
      <c r="BP5" s="219"/>
      <c r="BQ5" s="219"/>
      <c r="BR5" s="219"/>
      <c r="BS5" s="219"/>
      <c r="BT5" s="219"/>
      <c r="BU5" s="219"/>
      <c r="BV5" s="219"/>
      <c r="BW5" s="219"/>
      <c r="BX5" s="219"/>
      <c r="BY5" s="219"/>
      <c r="BZ5" s="219"/>
      <c r="CA5" s="219"/>
      <c r="CB5" s="219"/>
      <c r="CC5" s="219"/>
      <c r="CD5" s="219"/>
      <c r="CE5" s="219"/>
      <c r="CF5" s="219"/>
      <c r="CG5" s="219"/>
      <c r="CH5" s="219"/>
      <c r="CI5" s="219"/>
      <c r="CJ5" s="219"/>
      <c r="CK5" s="219"/>
      <c r="CL5" s="219"/>
      <c r="CM5" s="219"/>
      <c r="CN5" s="219"/>
      <c r="CO5" s="219"/>
      <c r="CP5" s="219"/>
      <c r="CQ5" s="219"/>
      <c r="CR5" s="219"/>
      <c r="CS5" s="219"/>
      <c r="CT5" s="219"/>
      <c r="CU5" s="219"/>
      <c r="CV5" s="219"/>
      <c r="CW5" s="219"/>
      <c r="CX5" s="219"/>
      <c r="CY5" s="219"/>
      <c r="CZ5" s="219"/>
      <c r="DA5" s="219"/>
      <c r="DB5" s="219"/>
      <c r="DC5" s="219"/>
      <c r="DD5" s="219"/>
      <c r="DE5" s="219"/>
      <c r="DF5" s="219"/>
      <c r="DG5" s="219"/>
      <c r="DH5" s="219"/>
      <c r="DI5" s="219"/>
      <c r="DJ5" s="219"/>
      <c r="DK5" s="219"/>
      <c r="DL5" s="219"/>
      <c r="DM5" s="219"/>
      <c r="DN5" s="219"/>
      <c r="DO5" s="219"/>
      <c r="DP5" s="219"/>
      <c r="DQ5" s="219"/>
      <c r="DR5" s="219"/>
      <c r="DS5" s="219"/>
      <c r="DT5" s="219"/>
      <c r="DU5" s="219"/>
      <c r="DV5" s="219"/>
      <c r="DW5" s="219"/>
      <c r="DX5" s="219"/>
      <c r="DY5" s="219"/>
      <c r="DZ5" s="219"/>
      <c r="EA5" s="219"/>
      <c r="EB5" s="219"/>
      <c r="EC5" s="219"/>
      <c r="ED5" s="219"/>
      <c r="EE5" s="219"/>
      <c r="EF5" s="219"/>
      <c r="EG5" s="219"/>
      <c r="EH5" s="219"/>
      <c r="EI5" s="219"/>
      <c r="EJ5" s="219"/>
      <c r="EK5" s="219"/>
      <c r="EL5" s="219"/>
      <c r="EM5" s="219"/>
      <c r="EN5" s="219"/>
      <c r="EO5" s="219"/>
      <c r="EP5" s="219"/>
      <c r="EQ5" s="219"/>
      <c r="ER5" s="219"/>
      <c r="ES5" s="219"/>
      <c r="ET5" s="219"/>
      <c r="EU5" s="219"/>
      <c r="EV5" s="219"/>
      <c r="EW5" s="219"/>
      <c r="EX5" s="219"/>
      <c r="EY5" s="219"/>
      <c r="EZ5" s="219"/>
      <c r="FA5" s="219"/>
      <c r="FB5" s="219"/>
      <c r="FC5" s="219"/>
      <c r="FD5" s="219"/>
      <c r="FE5" s="219"/>
      <c r="FF5" s="219"/>
      <c r="FG5" s="219"/>
      <c r="FH5" s="219"/>
      <c r="FI5" s="219"/>
      <c r="FJ5" s="219"/>
      <c r="FK5" s="219"/>
      <c r="FL5" s="219"/>
      <c r="FM5" s="219"/>
      <c r="FN5" s="219"/>
      <c r="FO5" s="219"/>
      <c r="FP5" s="219"/>
      <c r="FQ5" s="219"/>
      <c r="FR5" s="219"/>
      <c r="FS5" s="219"/>
      <c r="FT5" s="219"/>
      <c r="FU5" s="219"/>
      <c r="FV5" s="219"/>
      <c r="FW5" s="219"/>
      <c r="FX5" s="219"/>
      <c r="FY5" s="219"/>
      <c r="FZ5" s="219"/>
      <c r="GA5" s="219"/>
      <c r="GB5" s="219"/>
      <c r="GC5" s="219"/>
      <c r="GD5" s="219"/>
      <c r="GE5" s="219"/>
      <c r="GF5" s="219"/>
      <c r="GG5" s="219"/>
      <c r="GH5" s="219"/>
      <c r="GI5" s="219"/>
      <c r="GJ5" s="219"/>
      <c r="GK5" s="219"/>
      <c r="GL5" s="219"/>
      <c r="GM5" s="219"/>
      <c r="GN5" s="219"/>
      <c r="GO5" s="219"/>
      <c r="GP5" s="219"/>
      <c r="GQ5" s="219"/>
      <c r="GR5" s="219"/>
      <c r="GS5" s="219"/>
      <c r="GT5" s="219"/>
      <c r="GU5" s="219"/>
      <c r="GV5" s="219"/>
      <c r="GW5" s="219"/>
      <c r="GX5" s="219"/>
      <c r="GY5" s="219"/>
      <c r="GZ5" s="219"/>
      <c r="HA5" s="219"/>
      <c r="HB5" s="219"/>
      <c r="HC5" s="219"/>
      <c r="HD5" s="219"/>
      <c r="HE5" s="219"/>
      <c r="HF5" s="219"/>
      <c r="HG5" s="219"/>
      <c r="HH5" s="219"/>
      <c r="HI5" s="219"/>
      <c r="HJ5" s="219"/>
      <c r="HK5" s="219"/>
      <c r="HL5" s="219"/>
      <c r="HM5" s="219"/>
      <c r="HN5" s="219"/>
      <c r="HO5" s="219"/>
      <c r="HP5" s="219"/>
      <c r="HQ5" s="219"/>
      <c r="HR5" s="219"/>
      <c r="HS5" s="219"/>
      <c r="HT5" s="219"/>
      <c r="HU5" s="219"/>
      <c r="HV5" s="219"/>
      <c r="HW5" s="219"/>
      <c r="HX5" s="219"/>
      <c r="HY5" s="219"/>
      <c r="HZ5" s="219"/>
      <c r="IA5" s="219"/>
      <c r="IB5" s="219"/>
      <c r="IC5" s="219"/>
      <c r="ID5" s="219"/>
      <c r="IE5" s="219"/>
      <c r="IF5" s="219"/>
      <c r="IG5" s="219"/>
      <c r="IH5" s="219"/>
      <c r="II5" s="219"/>
      <c r="IJ5" s="219"/>
      <c r="IK5" s="219"/>
      <c r="IL5" s="219"/>
      <c r="IM5" s="219"/>
      <c r="IN5" s="219"/>
      <c r="IO5" s="219"/>
      <c r="IP5" s="219"/>
      <c r="IQ5" s="219"/>
      <c r="IR5" s="219"/>
      <c r="IS5" s="219"/>
      <c r="IT5" s="219"/>
      <c r="IU5" s="219"/>
      <c r="IV5" s="219"/>
      <c r="IW5" s="219"/>
      <c r="IX5" s="219"/>
      <c r="IY5" s="219"/>
      <c r="IZ5" s="219"/>
      <c r="JA5" s="219"/>
      <c r="JB5" s="219"/>
      <c r="JC5" s="219"/>
      <c r="JD5" s="219"/>
      <c r="JE5" s="219"/>
      <c r="JF5" s="219"/>
      <c r="JG5" s="219"/>
      <c r="JH5" s="219"/>
      <c r="JI5" s="219"/>
      <c r="JJ5" s="219"/>
      <c r="JK5" s="219"/>
      <c r="JL5" s="219"/>
      <c r="JM5" s="219"/>
      <c r="JN5" s="219"/>
      <c r="JO5" s="219"/>
      <c r="JP5" s="219"/>
      <c r="JQ5" s="219"/>
      <c r="JR5" s="219"/>
      <c r="JS5" s="219"/>
    </row>
    <row r="6" spans="1:279" s="220" customFormat="1" ht="32.25" customHeight="1" thickBot="1" x14ac:dyDescent="0.35">
      <c r="A6" s="413" t="s">
        <v>2</v>
      </c>
      <c r="B6" s="414"/>
      <c r="C6" s="415"/>
      <c r="D6" s="424" t="str">
        <f>'Mapa Final'!D6</f>
        <v>Despachos Judiciales Contencioso Administrativo de Ibague</v>
      </c>
      <c r="E6" s="425"/>
      <c r="F6" s="425"/>
      <c r="G6" s="425"/>
      <c r="H6" s="425"/>
      <c r="I6" s="425"/>
      <c r="J6" s="425"/>
      <c r="K6" s="425"/>
      <c r="L6" s="425"/>
      <c r="M6" s="425"/>
      <c r="N6" s="426"/>
      <c r="O6" s="1"/>
      <c r="P6" s="1"/>
      <c r="Q6" s="1"/>
      <c r="R6" s="1"/>
      <c r="S6" s="1"/>
      <c r="T6" s="1"/>
      <c r="U6" s="1"/>
      <c r="V6" s="219"/>
      <c r="W6" s="219"/>
      <c r="X6" s="219"/>
      <c r="Y6" s="219"/>
      <c r="Z6" s="219"/>
      <c r="AA6" s="219"/>
      <c r="AB6" s="219"/>
      <c r="AC6" s="219"/>
      <c r="AD6" s="219"/>
      <c r="AE6" s="219"/>
      <c r="AF6" s="219"/>
      <c r="AG6" s="219"/>
      <c r="AH6" s="219"/>
      <c r="AI6" s="219"/>
      <c r="AJ6" s="219"/>
      <c r="AK6" s="219"/>
      <c r="AL6" s="219"/>
      <c r="AM6" s="219"/>
      <c r="AN6" s="219"/>
      <c r="AO6" s="219"/>
      <c r="AP6" s="219"/>
      <c r="AQ6" s="219"/>
      <c r="AR6" s="219"/>
      <c r="AS6" s="219"/>
      <c r="AT6" s="219"/>
      <c r="AU6" s="219"/>
      <c r="AV6" s="219"/>
      <c r="AW6" s="219"/>
      <c r="AX6" s="219"/>
      <c r="AY6" s="219"/>
      <c r="AZ6" s="219"/>
      <c r="BA6" s="219"/>
      <c r="BB6" s="219"/>
      <c r="BC6" s="219"/>
      <c r="BD6" s="219"/>
      <c r="BE6" s="219"/>
      <c r="BF6" s="219"/>
      <c r="BG6" s="219"/>
      <c r="BH6" s="219"/>
      <c r="BI6" s="219"/>
      <c r="BJ6" s="219"/>
      <c r="BK6" s="219"/>
      <c r="BL6" s="219"/>
      <c r="BM6" s="219"/>
      <c r="BN6" s="219"/>
      <c r="BO6" s="219"/>
      <c r="BP6" s="219"/>
      <c r="BQ6" s="219"/>
      <c r="BR6" s="219"/>
      <c r="BS6" s="219"/>
      <c r="BT6" s="219"/>
      <c r="BU6" s="219"/>
      <c r="BV6" s="219"/>
      <c r="BW6" s="219"/>
      <c r="BX6" s="219"/>
      <c r="BY6" s="219"/>
      <c r="BZ6" s="219"/>
      <c r="CA6" s="219"/>
      <c r="CB6" s="219"/>
      <c r="CC6" s="219"/>
      <c r="CD6" s="219"/>
      <c r="CE6" s="219"/>
      <c r="CF6" s="219"/>
      <c r="CG6" s="219"/>
      <c r="CH6" s="219"/>
      <c r="CI6" s="219"/>
      <c r="CJ6" s="219"/>
      <c r="CK6" s="219"/>
      <c r="CL6" s="219"/>
      <c r="CM6" s="219"/>
      <c r="CN6" s="219"/>
      <c r="CO6" s="219"/>
      <c r="CP6" s="219"/>
      <c r="CQ6" s="219"/>
      <c r="CR6" s="219"/>
      <c r="CS6" s="219"/>
      <c r="CT6" s="219"/>
      <c r="CU6" s="219"/>
      <c r="CV6" s="219"/>
      <c r="CW6" s="219"/>
      <c r="CX6" s="219"/>
      <c r="CY6" s="219"/>
      <c r="CZ6" s="219"/>
      <c r="DA6" s="219"/>
      <c r="DB6" s="219"/>
      <c r="DC6" s="219"/>
      <c r="DD6" s="219"/>
      <c r="DE6" s="219"/>
      <c r="DF6" s="219"/>
      <c r="DG6" s="219"/>
      <c r="DH6" s="219"/>
      <c r="DI6" s="219"/>
      <c r="DJ6" s="219"/>
      <c r="DK6" s="219"/>
      <c r="DL6" s="219"/>
      <c r="DM6" s="219"/>
      <c r="DN6" s="219"/>
      <c r="DO6" s="219"/>
      <c r="DP6" s="219"/>
      <c r="DQ6" s="219"/>
      <c r="DR6" s="219"/>
      <c r="DS6" s="219"/>
      <c r="DT6" s="219"/>
      <c r="DU6" s="219"/>
      <c r="DV6" s="219"/>
      <c r="DW6" s="219"/>
      <c r="DX6" s="219"/>
      <c r="DY6" s="219"/>
      <c r="DZ6" s="219"/>
      <c r="EA6" s="219"/>
      <c r="EB6" s="219"/>
      <c r="EC6" s="219"/>
      <c r="ED6" s="219"/>
      <c r="EE6" s="219"/>
      <c r="EF6" s="219"/>
      <c r="EG6" s="219"/>
      <c r="EH6" s="219"/>
      <c r="EI6" s="219"/>
      <c r="EJ6" s="219"/>
      <c r="EK6" s="219"/>
      <c r="EL6" s="219"/>
      <c r="EM6" s="219"/>
      <c r="EN6" s="219"/>
      <c r="EO6" s="219"/>
      <c r="EP6" s="219"/>
      <c r="EQ6" s="219"/>
      <c r="ER6" s="219"/>
      <c r="ES6" s="219"/>
      <c r="ET6" s="219"/>
      <c r="EU6" s="219"/>
      <c r="EV6" s="219"/>
      <c r="EW6" s="219"/>
      <c r="EX6" s="219"/>
      <c r="EY6" s="219"/>
      <c r="EZ6" s="219"/>
      <c r="FA6" s="219"/>
      <c r="FB6" s="219"/>
      <c r="FC6" s="219"/>
      <c r="FD6" s="219"/>
      <c r="FE6" s="219"/>
      <c r="FF6" s="219"/>
      <c r="FG6" s="219"/>
      <c r="FH6" s="219"/>
      <c r="FI6" s="219"/>
      <c r="FJ6" s="219"/>
      <c r="FK6" s="219"/>
      <c r="FL6" s="219"/>
      <c r="FM6" s="219"/>
      <c r="FN6" s="219"/>
      <c r="FO6" s="219"/>
      <c r="FP6" s="219"/>
      <c r="FQ6" s="219"/>
      <c r="FR6" s="219"/>
      <c r="FS6" s="219"/>
      <c r="FT6" s="219"/>
      <c r="FU6" s="219"/>
      <c r="FV6" s="219"/>
      <c r="FW6" s="219"/>
      <c r="FX6" s="219"/>
      <c r="FY6" s="219"/>
      <c r="FZ6" s="219"/>
      <c r="GA6" s="219"/>
      <c r="GB6" s="219"/>
      <c r="GC6" s="219"/>
      <c r="GD6" s="219"/>
      <c r="GE6" s="219"/>
      <c r="GF6" s="219"/>
      <c r="GG6" s="219"/>
      <c r="GH6" s="219"/>
      <c r="GI6" s="219"/>
      <c r="GJ6" s="219"/>
      <c r="GK6" s="219"/>
      <c r="GL6" s="219"/>
      <c r="GM6" s="219"/>
      <c r="GN6" s="219"/>
      <c r="GO6" s="219"/>
      <c r="GP6" s="219"/>
      <c r="GQ6" s="219"/>
      <c r="GR6" s="219"/>
      <c r="GS6" s="219"/>
      <c r="GT6" s="219"/>
      <c r="GU6" s="219"/>
      <c r="GV6" s="219"/>
      <c r="GW6" s="219"/>
      <c r="GX6" s="219"/>
      <c r="GY6" s="219"/>
      <c r="GZ6" s="219"/>
      <c r="HA6" s="219"/>
      <c r="HB6" s="219"/>
      <c r="HC6" s="219"/>
      <c r="HD6" s="219"/>
      <c r="HE6" s="219"/>
      <c r="HF6" s="219"/>
      <c r="HG6" s="219"/>
      <c r="HH6" s="219"/>
      <c r="HI6" s="219"/>
      <c r="HJ6" s="219"/>
      <c r="HK6" s="219"/>
      <c r="HL6" s="219"/>
      <c r="HM6" s="219"/>
      <c r="HN6" s="219"/>
      <c r="HO6" s="219"/>
      <c r="HP6" s="219"/>
      <c r="HQ6" s="219"/>
      <c r="HR6" s="219"/>
      <c r="HS6" s="219"/>
      <c r="HT6" s="219"/>
      <c r="HU6" s="219"/>
      <c r="HV6" s="219"/>
      <c r="HW6" s="219"/>
      <c r="HX6" s="219"/>
      <c r="HY6" s="219"/>
      <c r="HZ6" s="219"/>
      <c r="IA6" s="219"/>
      <c r="IB6" s="219"/>
      <c r="IC6" s="219"/>
      <c r="ID6" s="219"/>
      <c r="IE6" s="219"/>
      <c r="IF6" s="219"/>
      <c r="IG6" s="219"/>
      <c r="IH6" s="219"/>
      <c r="II6" s="219"/>
      <c r="IJ6" s="219"/>
      <c r="IK6" s="219"/>
      <c r="IL6" s="219"/>
      <c r="IM6" s="219"/>
      <c r="IN6" s="219"/>
      <c r="IO6" s="219"/>
      <c r="IP6" s="219"/>
      <c r="IQ6" s="219"/>
      <c r="IR6" s="219"/>
      <c r="IS6" s="219"/>
      <c r="IT6" s="219"/>
      <c r="IU6" s="219"/>
      <c r="IV6" s="219"/>
      <c r="IW6" s="219"/>
      <c r="IX6" s="219"/>
      <c r="IY6" s="219"/>
      <c r="IZ6" s="219"/>
      <c r="JA6" s="219"/>
      <c r="JB6" s="219"/>
      <c r="JC6" s="219"/>
      <c r="JD6" s="219"/>
      <c r="JE6" s="219"/>
      <c r="JF6" s="219"/>
      <c r="JG6" s="219"/>
      <c r="JH6" s="219"/>
      <c r="JI6" s="219"/>
      <c r="JJ6" s="219"/>
      <c r="JK6" s="219"/>
      <c r="JL6" s="219"/>
      <c r="JM6" s="219"/>
      <c r="JN6" s="219"/>
      <c r="JO6" s="219"/>
      <c r="JP6" s="219"/>
      <c r="JQ6" s="219"/>
      <c r="JR6" s="219"/>
      <c r="JS6" s="219"/>
    </row>
    <row r="7" spans="1:279" s="223" customFormat="1" ht="38.25" customHeight="1" thickTop="1" thickBot="1" x14ac:dyDescent="0.3">
      <c r="A7" s="501" t="s">
        <v>436</v>
      </c>
      <c r="B7" s="502"/>
      <c r="C7" s="502"/>
      <c r="D7" s="502"/>
      <c r="E7" s="502"/>
      <c r="F7" s="503"/>
      <c r="G7" s="221"/>
      <c r="H7" s="504" t="s">
        <v>437</v>
      </c>
      <c r="I7" s="504"/>
      <c r="J7" s="504"/>
      <c r="K7" s="504" t="s">
        <v>438</v>
      </c>
      <c r="L7" s="504"/>
      <c r="M7" s="504"/>
      <c r="N7" s="505" t="s">
        <v>309</v>
      </c>
      <c r="O7" s="510" t="s">
        <v>439</v>
      </c>
      <c r="P7" s="512" t="s">
        <v>440</v>
      </c>
      <c r="Q7" s="515"/>
      <c r="R7" s="513"/>
      <c r="S7" s="512" t="s">
        <v>441</v>
      </c>
      <c r="T7" s="513"/>
      <c r="U7" s="514" t="s">
        <v>452</v>
      </c>
      <c r="V7" s="222"/>
      <c r="W7" s="222"/>
      <c r="X7" s="222"/>
      <c r="Y7" s="222"/>
      <c r="Z7" s="222"/>
      <c r="AA7" s="222"/>
      <c r="AB7" s="222"/>
      <c r="AC7" s="222"/>
      <c r="AD7" s="222"/>
      <c r="AE7" s="222"/>
      <c r="AF7" s="222"/>
      <c r="AG7" s="222"/>
      <c r="AH7" s="222"/>
      <c r="AI7" s="222"/>
      <c r="AJ7" s="222"/>
      <c r="AK7" s="222"/>
      <c r="AL7" s="222"/>
      <c r="AM7" s="222"/>
      <c r="AN7" s="222"/>
      <c r="AO7" s="222"/>
      <c r="AP7" s="222"/>
      <c r="AQ7" s="222"/>
      <c r="AR7" s="222"/>
      <c r="AS7" s="222"/>
      <c r="AT7" s="222"/>
      <c r="AU7" s="222"/>
      <c r="AV7" s="222"/>
      <c r="AW7" s="222"/>
      <c r="AX7" s="222"/>
      <c r="AY7" s="222"/>
      <c r="AZ7" s="222"/>
      <c r="BA7" s="222"/>
      <c r="BB7" s="222"/>
      <c r="BC7" s="222"/>
      <c r="BD7" s="222"/>
      <c r="BE7" s="222"/>
      <c r="BF7" s="222"/>
      <c r="BG7" s="222"/>
      <c r="BH7" s="222"/>
      <c r="BI7" s="222"/>
      <c r="BJ7" s="222"/>
      <c r="BK7" s="222"/>
      <c r="BL7" s="222"/>
      <c r="BM7" s="222"/>
      <c r="BN7" s="222"/>
      <c r="BO7" s="222"/>
      <c r="BP7" s="222"/>
      <c r="BQ7" s="222"/>
      <c r="BR7" s="222"/>
      <c r="BS7" s="222"/>
      <c r="BT7" s="222"/>
      <c r="BU7" s="222"/>
      <c r="BV7" s="222"/>
      <c r="BW7" s="222"/>
      <c r="BX7" s="222"/>
      <c r="BY7" s="222"/>
      <c r="BZ7" s="222"/>
      <c r="CA7" s="222"/>
      <c r="CB7" s="222"/>
      <c r="CC7" s="222"/>
      <c r="CD7" s="222"/>
      <c r="CE7" s="222"/>
      <c r="CF7" s="222"/>
      <c r="CG7" s="222"/>
      <c r="CH7" s="222"/>
      <c r="CI7" s="222"/>
      <c r="CJ7" s="222"/>
      <c r="CK7" s="222"/>
      <c r="CL7" s="222"/>
      <c r="CM7" s="222"/>
      <c r="CN7" s="222"/>
      <c r="CO7" s="222"/>
      <c r="CP7" s="222"/>
      <c r="CQ7" s="222"/>
      <c r="CR7" s="222"/>
      <c r="CS7" s="222"/>
      <c r="CT7" s="222"/>
      <c r="CU7" s="222"/>
      <c r="CV7" s="222"/>
      <c r="CW7" s="222"/>
      <c r="CX7" s="222"/>
      <c r="CY7" s="222"/>
      <c r="CZ7" s="222"/>
      <c r="DA7" s="222"/>
      <c r="DB7" s="222"/>
      <c r="DC7" s="222"/>
      <c r="DD7" s="222"/>
      <c r="DE7" s="222"/>
      <c r="DF7" s="222"/>
      <c r="DG7" s="222"/>
      <c r="DH7" s="222"/>
      <c r="DI7" s="222"/>
      <c r="DJ7" s="222"/>
      <c r="DK7" s="222"/>
      <c r="DL7" s="222"/>
      <c r="DM7" s="222"/>
      <c r="DN7" s="222"/>
      <c r="DO7" s="222"/>
      <c r="DP7" s="222"/>
      <c r="DQ7" s="222"/>
      <c r="DR7" s="222"/>
      <c r="DS7" s="222"/>
      <c r="DT7" s="222"/>
      <c r="DU7" s="222"/>
      <c r="DV7" s="222"/>
      <c r="DW7" s="222"/>
      <c r="DX7" s="222"/>
      <c r="DY7" s="222"/>
      <c r="DZ7" s="222"/>
      <c r="EA7" s="222"/>
      <c r="EB7" s="222"/>
      <c r="EC7" s="222"/>
      <c r="ED7" s="222"/>
      <c r="EE7" s="222"/>
      <c r="EF7" s="222"/>
      <c r="EG7" s="222"/>
      <c r="EH7" s="222"/>
      <c r="EI7" s="222"/>
      <c r="EJ7" s="222"/>
      <c r="EK7" s="222"/>
      <c r="EL7" s="222"/>
      <c r="EM7" s="222"/>
      <c r="EN7" s="222"/>
      <c r="EO7" s="222"/>
      <c r="EP7" s="222"/>
      <c r="EQ7" s="222"/>
      <c r="ER7" s="222"/>
      <c r="ES7" s="222"/>
      <c r="ET7" s="222"/>
      <c r="EU7" s="222"/>
      <c r="EV7" s="222"/>
      <c r="EW7" s="222"/>
      <c r="EX7" s="222"/>
      <c r="EY7" s="222"/>
      <c r="EZ7" s="222"/>
      <c r="FA7" s="222"/>
      <c r="FB7" s="222"/>
      <c r="FC7" s="222"/>
      <c r="FD7" s="222"/>
      <c r="FE7" s="222"/>
      <c r="FF7" s="222"/>
      <c r="FG7" s="222"/>
      <c r="FH7" s="222"/>
      <c r="FI7" s="222"/>
      <c r="FJ7" s="222"/>
      <c r="FK7" s="222"/>
      <c r="FL7" s="222"/>
      <c r="FM7" s="222"/>
      <c r="FN7" s="222"/>
      <c r="FO7" s="222"/>
      <c r="FP7" s="222"/>
      <c r="FQ7" s="222"/>
      <c r="FR7" s="222"/>
      <c r="FS7" s="222"/>
      <c r="FT7" s="222"/>
      <c r="FU7" s="222"/>
    </row>
    <row r="8" spans="1:279" s="231" customFormat="1" ht="81" customHeight="1" thickTop="1" thickBot="1" x14ac:dyDescent="0.3">
      <c r="A8" s="224" t="s">
        <v>211</v>
      </c>
      <c r="B8" s="224" t="s">
        <v>457</v>
      </c>
      <c r="C8" s="225" t="s">
        <v>8</v>
      </c>
      <c r="D8" s="226" t="s">
        <v>443</v>
      </c>
      <c r="E8" s="240" t="s">
        <v>10</v>
      </c>
      <c r="F8" s="240" t="s">
        <v>11</v>
      </c>
      <c r="G8" s="240" t="s">
        <v>12</v>
      </c>
      <c r="H8" s="228" t="s">
        <v>444</v>
      </c>
      <c r="I8" s="228" t="s">
        <v>38</v>
      </c>
      <c r="J8" s="228" t="s">
        <v>445</v>
      </c>
      <c r="K8" s="228" t="s">
        <v>444</v>
      </c>
      <c r="L8" s="228" t="s">
        <v>446</v>
      </c>
      <c r="M8" s="228" t="s">
        <v>445</v>
      </c>
      <c r="N8" s="505"/>
      <c r="O8" s="511"/>
      <c r="P8" s="229" t="s">
        <v>447</v>
      </c>
      <c r="Q8" s="229" t="s">
        <v>448</v>
      </c>
      <c r="R8" s="229" t="s">
        <v>495</v>
      </c>
      <c r="S8" s="229" t="s">
        <v>449</v>
      </c>
      <c r="T8" s="229" t="s">
        <v>450</v>
      </c>
      <c r="U8" s="514"/>
      <c r="V8" s="230"/>
      <c r="W8" s="230"/>
      <c r="X8" s="230"/>
      <c r="Y8" s="230"/>
      <c r="Z8" s="230"/>
      <c r="AA8" s="230"/>
      <c r="AB8" s="230"/>
      <c r="AC8" s="230"/>
      <c r="AD8" s="230"/>
      <c r="AE8" s="230"/>
      <c r="AF8" s="230"/>
      <c r="AG8" s="230"/>
      <c r="AH8" s="230"/>
      <c r="AI8" s="230"/>
      <c r="AJ8" s="230"/>
      <c r="AK8" s="230"/>
      <c r="AL8" s="230"/>
      <c r="AM8" s="230"/>
      <c r="AN8" s="230"/>
      <c r="AO8" s="230"/>
      <c r="AP8" s="230"/>
      <c r="AQ8" s="230"/>
      <c r="AR8" s="230"/>
      <c r="AS8" s="230"/>
      <c r="AT8" s="230"/>
      <c r="AU8" s="230"/>
      <c r="AV8" s="230"/>
      <c r="AW8" s="230"/>
      <c r="AX8" s="230"/>
      <c r="AY8" s="230"/>
      <c r="AZ8" s="230"/>
      <c r="BA8" s="230"/>
      <c r="BB8" s="230"/>
      <c r="BC8" s="230"/>
      <c r="BD8" s="230"/>
      <c r="BE8" s="230"/>
      <c r="BF8" s="230"/>
      <c r="BG8" s="230"/>
      <c r="BH8" s="230"/>
      <c r="BI8" s="230"/>
      <c r="BJ8" s="230"/>
      <c r="BK8" s="230"/>
      <c r="BL8" s="230"/>
      <c r="BM8" s="230"/>
      <c r="BN8" s="230"/>
      <c r="BO8" s="230"/>
      <c r="BP8" s="230"/>
      <c r="BQ8" s="230"/>
      <c r="BR8" s="230"/>
      <c r="BS8" s="230"/>
      <c r="BT8" s="230"/>
      <c r="BU8" s="230"/>
      <c r="BV8" s="230"/>
      <c r="BW8" s="230"/>
      <c r="BX8" s="230"/>
      <c r="BY8" s="230"/>
      <c r="BZ8" s="230"/>
      <c r="CA8" s="230"/>
      <c r="CB8" s="230"/>
      <c r="CC8" s="230"/>
      <c r="CD8" s="230"/>
      <c r="CE8" s="230"/>
      <c r="CF8" s="230"/>
      <c r="CG8" s="230"/>
      <c r="CH8" s="230"/>
      <c r="CI8" s="230"/>
      <c r="CJ8" s="230"/>
      <c r="CK8" s="230"/>
      <c r="CL8" s="230"/>
      <c r="CM8" s="230"/>
      <c r="CN8" s="230"/>
      <c r="CO8" s="230"/>
      <c r="CP8" s="230"/>
      <c r="CQ8" s="230"/>
      <c r="CR8" s="230"/>
      <c r="CS8" s="230"/>
      <c r="CT8" s="230"/>
      <c r="CU8" s="230"/>
      <c r="CV8" s="230"/>
      <c r="CW8" s="230"/>
      <c r="CX8" s="230"/>
      <c r="CY8" s="230"/>
      <c r="CZ8" s="230"/>
      <c r="DA8" s="230"/>
      <c r="DB8" s="230"/>
      <c r="DC8" s="230"/>
      <c r="DD8" s="230"/>
      <c r="DE8" s="230"/>
      <c r="DF8" s="230"/>
      <c r="DG8" s="230"/>
      <c r="DH8" s="230"/>
      <c r="DI8" s="230"/>
      <c r="DJ8" s="230"/>
      <c r="DK8" s="230"/>
      <c r="DL8" s="230"/>
      <c r="DM8" s="230"/>
      <c r="DN8" s="230"/>
      <c r="DO8" s="230"/>
      <c r="DP8" s="230"/>
      <c r="DQ8" s="230"/>
      <c r="DR8" s="230"/>
      <c r="DS8" s="230"/>
      <c r="DT8" s="230"/>
      <c r="DU8" s="230"/>
      <c r="DV8" s="230"/>
      <c r="DW8" s="230"/>
      <c r="DX8" s="230"/>
      <c r="DY8" s="230"/>
      <c r="DZ8" s="230"/>
      <c r="EA8" s="230"/>
      <c r="EB8" s="230"/>
      <c r="EC8" s="230"/>
      <c r="ED8" s="230"/>
      <c r="EE8" s="230"/>
      <c r="EF8" s="230"/>
      <c r="EG8" s="230"/>
      <c r="EH8" s="230"/>
      <c r="EI8" s="230"/>
      <c r="EJ8" s="230"/>
      <c r="EK8" s="230"/>
      <c r="EL8" s="230"/>
      <c r="EM8" s="230"/>
      <c r="EN8" s="230"/>
      <c r="EO8" s="230"/>
      <c r="EP8" s="230"/>
      <c r="EQ8" s="230"/>
      <c r="ER8" s="230"/>
      <c r="ES8" s="230"/>
      <c r="ET8" s="230"/>
      <c r="EU8" s="230"/>
      <c r="EV8" s="230"/>
      <c r="EW8" s="230"/>
      <c r="EX8" s="230"/>
      <c r="EY8" s="230"/>
      <c r="EZ8" s="230"/>
      <c r="FA8" s="230"/>
      <c r="FB8" s="230"/>
      <c r="FC8" s="230"/>
      <c r="FD8" s="230"/>
      <c r="FE8" s="230"/>
      <c r="FF8" s="230"/>
      <c r="FG8" s="230"/>
      <c r="FH8" s="230"/>
      <c r="FI8" s="230"/>
      <c r="FJ8" s="230"/>
      <c r="FK8" s="230"/>
      <c r="FL8" s="230"/>
      <c r="FM8" s="230"/>
      <c r="FN8" s="230"/>
      <c r="FO8" s="230"/>
      <c r="FP8" s="230"/>
      <c r="FQ8" s="230"/>
      <c r="FR8" s="230"/>
      <c r="FS8" s="230"/>
      <c r="FT8" s="230"/>
      <c r="FU8" s="230"/>
    </row>
    <row r="9" spans="1:279" s="232" customFormat="1" ht="10.5" customHeight="1" thickTop="1" thickBot="1" x14ac:dyDescent="0.3">
      <c r="A9" s="516"/>
      <c r="B9" s="517"/>
      <c r="C9" s="517"/>
      <c r="D9" s="517"/>
      <c r="E9" s="517"/>
      <c r="F9" s="517"/>
      <c r="G9" s="517"/>
      <c r="H9" s="517"/>
      <c r="I9" s="517"/>
      <c r="J9" s="517"/>
      <c r="K9" s="517"/>
      <c r="L9" s="517"/>
      <c r="M9" s="517"/>
      <c r="N9" s="517"/>
      <c r="U9" s="233"/>
      <c r="V9" s="234"/>
      <c r="W9" s="234"/>
      <c r="X9" s="234"/>
      <c r="Y9" s="234"/>
      <c r="Z9" s="234"/>
      <c r="AA9" s="234"/>
      <c r="AB9" s="234"/>
      <c r="AC9" s="234"/>
      <c r="AD9" s="234"/>
      <c r="AE9" s="234"/>
      <c r="AF9" s="234"/>
      <c r="AG9" s="234"/>
      <c r="AH9" s="234"/>
      <c r="AI9" s="234"/>
      <c r="AJ9" s="234"/>
      <c r="AK9" s="234"/>
      <c r="AL9" s="234"/>
      <c r="AM9" s="234"/>
      <c r="AN9" s="234"/>
      <c r="AO9" s="234"/>
      <c r="AP9" s="234"/>
      <c r="AQ9" s="234"/>
      <c r="AR9" s="234"/>
      <c r="AS9" s="234"/>
      <c r="AT9" s="234"/>
      <c r="AU9" s="234"/>
      <c r="AV9" s="234"/>
      <c r="AW9" s="234"/>
      <c r="AX9" s="234"/>
      <c r="AY9" s="234"/>
      <c r="AZ9" s="234"/>
      <c r="BA9" s="234"/>
      <c r="BB9" s="234"/>
      <c r="BC9" s="234"/>
      <c r="BD9" s="234"/>
      <c r="BE9" s="234"/>
      <c r="BF9" s="234"/>
      <c r="BG9" s="234"/>
      <c r="BH9" s="234"/>
      <c r="BI9" s="234"/>
      <c r="BJ9" s="234"/>
      <c r="BK9" s="234"/>
      <c r="BL9" s="234"/>
      <c r="BM9" s="234"/>
      <c r="BN9" s="234"/>
      <c r="BO9" s="234"/>
      <c r="BP9" s="234"/>
      <c r="BQ9" s="234"/>
      <c r="BR9" s="234"/>
      <c r="BS9" s="234"/>
      <c r="BT9" s="234"/>
      <c r="BU9" s="234"/>
      <c r="BV9" s="234"/>
      <c r="BW9" s="234"/>
      <c r="BX9" s="234"/>
      <c r="BY9" s="234"/>
      <c r="BZ9" s="234"/>
      <c r="CA9" s="234"/>
      <c r="CB9" s="234"/>
      <c r="CC9" s="234"/>
      <c r="CD9" s="234"/>
      <c r="CE9" s="234"/>
      <c r="CF9" s="234"/>
      <c r="CG9" s="234"/>
      <c r="CH9" s="234"/>
      <c r="CI9" s="234"/>
      <c r="CJ9" s="234"/>
      <c r="CK9" s="234"/>
      <c r="CL9" s="234"/>
      <c r="CM9" s="234"/>
      <c r="CN9" s="234"/>
      <c r="CO9" s="234"/>
      <c r="CP9" s="234"/>
      <c r="CQ9" s="234"/>
      <c r="CR9" s="234"/>
      <c r="CS9" s="234"/>
      <c r="CT9" s="234"/>
      <c r="CU9" s="234"/>
      <c r="CV9" s="234"/>
      <c r="CW9" s="234"/>
      <c r="CX9" s="234"/>
      <c r="CY9" s="234"/>
      <c r="CZ9" s="234"/>
      <c r="DA9" s="234"/>
      <c r="DB9" s="234"/>
      <c r="DC9" s="234"/>
      <c r="DD9" s="234"/>
      <c r="DE9" s="234"/>
      <c r="DF9" s="234"/>
      <c r="DG9" s="234"/>
      <c r="DH9" s="234"/>
      <c r="DI9" s="234"/>
      <c r="DJ9" s="234"/>
      <c r="DK9" s="234"/>
      <c r="DL9" s="234"/>
      <c r="DM9" s="234"/>
      <c r="DN9" s="234"/>
      <c r="DO9" s="234"/>
      <c r="DP9" s="234"/>
      <c r="DQ9" s="234"/>
      <c r="DR9" s="234"/>
      <c r="DS9" s="234"/>
      <c r="DT9" s="234"/>
      <c r="DU9" s="234"/>
      <c r="DV9" s="234"/>
      <c r="DW9" s="234"/>
      <c r="DX9" s="234"/>
      <c r="DY9" s="234"/>
      <c r="DZ9" s="234"/>
      <c r="EA9" s="234"/>
      <c r="EB9" s="234"/>
      <c r="EC9" s="234"/>
      <c r="ED9" s="234"/>
      <c r="EE9" s="234"/>
      <c r="EF9" s="234"/>
      <c r="EG9" s="234"/>
      <c r="EH9" s="234"/>
      <c r="EI9" s="234"/>
      <c r="EJ9" s="234"/>
      <c r="EK9" s="234"/>
      <c r="EL9" s="234"/>
      <c r="EM9" s="234"/>
      <c r="EN9" s="234"/>
      <c r="EO9" s="234"/>
      <c r="EP9" s="234"/>
      <c r="EQ9" s="234"/>
      <c r="ER9" s="234"/>
      <c r="ES9" s="234"/>
      <c r="ET9" s="234"/>
      <c r="EU9" s="234"/>
      <c r="EV9" s="234"/>
      <c r="EW9" s="234"/>
      <c r="EX9" s="234"/>
      <c r="EY9" s="234"/>
      <c r="EZ9" s="234"/>
      <c r="FA9" s="234"/>
      <c r="FB9" s="234"/>
      <c r="FC9" s="234"/>
      <c r="FD9" s="234"/>
      <c r="FE9" s="234"/>
      <c r="FF9" s="234"/>
      <c r="FG9" s="234"/>
      <c r="FH9" s="234"/>
      <c r="FI9" s="234"/>
      <c r="FJ9" s="234"/>
      <c r="FK9" s="234"/>
      <c r="FL9" s="234"/>
      <c r="FM9" s="234"/>
      <c r="FN9" s="234"/>
      <c r="FO9" s="234"/>
      <c r="FP9" s="234"/>
      <c r="FQ9" s="234"/>
      <c r="FR9" s="234"/>
      <c r="FS9" s="234"/>
      <c r="FT9" s="234"/>
      <c r="FU9" s="234"/>
    </row>
    <row r="10" spans="1:279" s="235" customFormat="1" ht="15" customHeight="1" x14ac:dyDescent="0.2">
      <c r="A10" s="518">
        <f>'Mapa Final'!A10</f>
        <v>1</v>
      </c>
      <c r="B10" s="521" t="str">
        <f>'Mapa Final'!B10</f>
        <v>Vencimiento de Términos</v>
      </c>
      <c r="C10" s="521" t="str">
        <f>'Mapa Final'!C10</f>
        <v>Vulneración de los derechos fundamentales de los ciudadanos</v>
      </c>
      <c r="D10" s="521" t="str">
        <f>'Mapa Final'!D10</f>
        <v xml:space="preserve">1. Falta de implementación de modelos operativos de preparación de audiencias (MOPA's) y guías de realización de audiencias para reducir el tiempo de las diligencias.
2.Insuficiencia de personal para la carga laboral presentada.
3.Incremento de solicitudes vía correo electrónico, reparto de demandas y solicitudes judiciales..
4.Afectación del orden público, genera mayor demanda y congestión de la justicia.
</v>
      </c>
      <c r="E10" s="524" t="str">
        <f>'Mapa Final'!E10</f>
        <v xml:space="preserve"> Actuaciones procesales después del vencimiento de los términos legales  </v>
      </c>
      <c r="F10" s="524" t="str">
        <f>'Mapa Final'!F10</f>
        <v xml:space="preserve">Posibilidad de vulneración de los derechos fundamentales de los ciudadanos  debido a las  actuaciones procesales después del vencimiento de los términos legales  </v>
      </c>
      <c r="G10" s="524" t="str">
        <f>'Mapa Final'!G10</f>
        <v>Usuarios, productos y prácticas organizacionales</v>
      </c>
      <c r="H10" s="530" t="str">
        <f>'Mapa Final'!I10</f>
        <v>Alta</v>
      </c>
      <c r="I10" s="533" t="str">
        <f>'Mapa Final'!L10</f>
        <v>Mayor</v>
      </c>
      <c r="J10" s="542" t="str">
        <f>'Mapa Final'!N10</f>
        <v xml:space="preserve">Alto </v>
      </c>
      <c r="K10" s="539" t="str">
        <f>'Mapa Final'!AA10</f>
        <v>Media</v>
      </c>
      <c r="L10" s="539" t="str">
        <f>'Mapa Final'!AE10</f>
        <v>Mayor</v>
      </c>
      <c r="M10" s="536" t="str">
        <f>'Mapa Final'!AG10</f>
        <v xml:space="preserve">Alto </v>
      </c>
      <c r="N10" s="539" t="str">
        <f>'Mapa Final'!AH10</f>
        <v>Evitar</v>
      </c>
      <c r="O10" s="527"/>
      <c r="P10" s="527"/>
      <c r="Q10" s="527"/>
      <c r="R10" s="527"/>
      <c r="S10" s="527" t="s">
        <v>496</v>
      </c>
      <c r="T10" s="527"/>
      <c r="U10" s="527"/>
      <c r="V10" s="35"/>
      <c r="W10" s="35"/>
      <c r="X10" s="35"/>
      <c r="Y10" s="35"/>
      <c r="Z10" s="35"/>
      <c r="AA10" s="35"/>
      <c r="AB10" s="35"/>
      <c r="AC10" s="35"/>
      <c r="AD10" s="35"/>
      <c r="AE10" s="35"/>
      <c r="AF10" s="35"/>
      <c r="AG10" s="35"/>
      <c r="AH10" s="35"/>
      <c r="AI10" s="35"/>
      <c r="AJ10" s="35"/>
      <c r="AK10" s="35"/>
      <c r="AL10" s="35"/>
      <c r="AM10" s="35"/>
      <c r="AN10" s="35"/>
      <c r="AO10" s="35"/>
      <c r="AP10" s="35"/>
      <c r="AQ10" s="35"/>
      <c r="AR10" s="35"/>
      <c r="AS10" s="35"/>
      <c r="AT10" s="35"/>
      <c r="AU10" s="35"/>
      <c r="AV10" s="35"/>
      <c r="AW10" s="35"/>
      <c r="AX10" s="35"/>
      <c r="AY10" s="35"/>
      <c r="AZ10" s="35"/>
      <c r="BA10" s="35"/>
      <c r="BB10" s="35"/>
      <c r="BC10" s="35"/>
      <c r="BD10" s="35"/>
      <c r="BE10" s="35"/>
      <c r="BF10" s="35"/>
      <c r="BG10" s="35"/>
      <c r="BH10" s="35"/>
      <c r="BI10" s="35"/>
      <c r="BJ10" s="35"/>
      <c r="BK10" s="35"/>
      <c r="BL10" s="35"/>
      <c r="BM10" s="35"/>
      <c r="BN10" s="35"/>
      <c r="BO10" s="35"/>
      <c r="BP10" s="35"/>
      <c r="BQ10" s="35"/>
      <c r="BR10" s="35"/>
      <c r="BS10" s="35"/>
      <c r="BT10" s="35"/>
      <c r="BU10" s="35"/>
      <c r="BV10" s="35"/>
      <c r="BW10" s="35"/>
      <c r="BX10" s="35"/>
      <c r="BY10" s="35"/>
      <c r="BZ10" s="35"/>
      <c r="CA10" s="35"/>
      <c r="CB10" s="35"/>
      <c r="CC10" s="35"/>
      <c r="CD10" s="35"/>
      <c r="CE10" s="35"/>
      <c r="CF10" s="35"/>
      <c r="CG10" s="35"/>
      <c r="CH10" s="35"/>
      <c r="CI10" s="35"/>
      <c r="CJ10" s="35"/>
      <c r="CK10" s="35"/>
      <c r="CL10" s="35"/>
      <c r="CM10" s="35"/>
      <c r="CN10" s="35"/>
      <c r="CO10" s="35"/>
      <c r="CP10" s="35"/>
      <c r="CQ10" s="35"/>
      <c r="CR10" s="35"/>
      <c r="CS10" s="35"/>
      <c r="CT10" s="35"/>
      <c r="CU10" s="35"/>
      <c r="CV10" s="35"/>
      <c r="CW10" s="35"/>
      <c r="CX10" s="35"/>
      <c r="CY10" s="35"/>
      <c r="CZ10" s="35"/>
      <c r="DA10" s="35"/>
      <c r="DB10" s="35"/>
      <c r="DC10" s="35"/>
      <c r="DD10" s="35"/>
      <c r="DE10" s="35"/>
      <c r="DF10" s="35"/>
      <c r="DG10" s="35"/>
      <c r="DH10" s="35"/>
      <c r="DI10" s="35"/>
      <c r="DJ10" s="35"/>
      <c r="DK10" s="35"/>
      <c r="DL10" s="35"/>
      <c r="DM10" s="35"/>
      <c r="DN10" s="35"/>
      <c r="DO10" s="35"/>
      <c r="DP10" s="35"/>
      <c r="DQ10" s="35"/>
      <c r="DR10" s="35"/>
      <c r="DS10" s="35"/>
      <c r="DT10" s="35"/>
      <c r="DU10" s="35"/>
      <c r="DV10" s="35"/>
      <c r="DW10" s="35"/>
      <c r="DX10" s="35"/>
      <c r="DY10" s="35"/>
      <c r="DZ10" s="35"/>
      <c r="EA10" s="35"/>
      <c r="EB10" s="35"/>
      <c r="EC10" s="35"/>
      <c r="ED10" s="35"/>
      <c r="EE10" s="35"/>
      <c r="EF10" s="35"/>
      <c r="EG10" s="35"/>
      <c r="EH10" s="35"/>
      <c r="EI10" s="35"/>
      <c r="EJ10" s="35"/>
      <c r="EK10" s="35"/>
      <c r="EL10" s="35"/>
      <c r="EM10" s="35"/>
      <c r="EN10" s="35"/>
      <c r="EO10" s="35"/>
      <c r="EP10" s="35"/>
      <c r="EQ10" s="35"/>
      <c r="ER10" s="35"/>
      <c r="ES10" s="35"/>
      <c r="ET10" s="35"/>
      <c r="EU10" s="35"/>
      <c r="EV10" s="35"/>
      <c r="EW10" s="35"/>
      <c r="EX10" s="35"/>
      <c r="EY10" s="35"/>
      <c r="EZ10" s="35"/>
      <c r="FA10" s="35"/>
      <c r="FB10" s="35"/>
      <c r="FC10" s="35"/>
      <c r="FD10" s="35"/>
      <c r="FE10" s="35"/>
      <c r="FF10" s="35"/>
      <c r="FG10" s="35"/>
      <c r="FH10" s="35"/>
      <c r="FI10" s="35"/>
      <c r="FJ10" s="35"/>
      <c r="FK10" s="35"/>
      <c r="FL10" s="35"/>
      <c r="FM10" s="35"/>
      <c r="FN10" s="35"/>
      <c r="FO10" s="35"/>
      <c r="FP10" s="35"/>
      <c r="FQ10" s="35"/>
      <c r="FR10" s="35"/>
      <c r="FS10" s="35"/>
      <c r="FT10" s="35"/>
      <c r="FU10" s="35"/>
    </row>
    <row r="11" spans="1:279" s="235" customFormat="1" ht="13.5" customHeight="1" x14ac:dyDescent="0.2">
      <c r="A11" s="519"/>
      <c r="B11" s="522"/>
      <c r="C11" s="522"/>
      <c r="D11" s="522"/>
      <c r="E11" s="525"/>
      <c r="F11" s="525"/>
      <c r="G11" s="525"/>
      <c r="H11" s="531"/>
      <c r="I11" s="534"/>
      <c r="J11" s="543"/>
      <c r="K11" s="540"/>
      <c r="L11" s="540"/>
      <c r="M11" s="537"/>
      <c r="N11" s="540"/>
      <c r="O11" s="528"/>
      <c r="P11" s="528"/>
      <c r="Q11" s="528"/>
      <c r="R11" s="528"/>
      <c r="S11" s="528"/>
      <c r="T11" s="528"/>
      <c r="U11" s="528"/>
      <c r="V11" s="35"/>
      <c r="W11" s="35"/>
      <c r="X11" s="35"/>
      <c r="Y11" s="35"/>
      <c r="Z11" s="35"/>
      <c r="AA11" s="35"/>
      <c r="AB11" s="35"/>
      <c r="AC11" s="35"/>
      <c r="AD11" s="35"/>
      <c r="AE11" s="35"/>
      <c r="AF11" s="35"/>
      <c r="AG11" s="35"/>
      <c r="AH11" s="35"/>
      <c r="AI11" s="35"/>
      <c r="AJ11" s="35"/>
      <c r="AK11" s="35"/>
      <c r="AL11" s="35"/>
      <c r="AM11" s="35"/>
      <c r="AN11" s="35"/>
      <c r="AO11" s="35"/>
      <c r="AP11" s="35"/>
      <c r="AQ11" s="35"/>
      <c r="AR11" s="35"/>
      <c r="AS11" s="35"/>
      <c r="AT11" s="35"/>
      <c r="AU11" s="35"/>
      <c r="AV11" s="35"/>
      <c r="AW11" s="35"/>
      <c r="AX11" s="35"/>
      <c r="AY11" s="35"/>
      <c r="AZ11" s="35"/>
      <c r="BA11" s="35"/>
      <c r="BB11" s="35"/>
      <c r="BC11" s="35"/>
      <c r="BD11" s="35"/>
      <c r="BE11" s="35"/>
      <c r="BF11" s="35"/>
      <c r="BG11" s="35"/>
      <c r="BH11" s="35"/>
      <c r="BI11" s="35"/>
      <c r="BJ11" s="35"/>
      <c r="BK11" s="35"/>
      <c r="BL11" s="35"/>
      <c r="BM11" s="35"/>
      <c r="BN11" s="35"/>
      <c r="BO11" s="35"/>
      <c r="BP11" s="35"/>
      <c r="BQ11" s="35"/>
      <c r="BR11" s="35"/>
      <c r="BS11" s="35"/>
      <c r="BT11" s="35"/>
      <c r="BU11" s="35"/>
      <c r="BV11" s="35"/>
      <c r="BW11" s="35"/>
      <c r="BX11" s="35"/>
      <c r="BY11" s="35"/>
      <c r="BZ11" s="35"/>
      <c r="CA11" s="35"/>
      <c r="CB11" s="35"/>
      <c r="CC11" s="35"/>
      <c r="CD11" s="35"/>
      <c r="CE11" s="35"/>
      <c r="CF11" s="35"/>
      <c r="CG11" s="35"/>
      <c r="CH11" s="35"/>
      <c r="CI11" s="35"/>
      <c r="CJ11" s="35"/>
      <c r="CK11" s="35"/>
      <c r="CL11" s="35"/>
      <c r="CM11" s="35"/>
      <c r="CN11" s="35"/>
      <c r="CO11" s="35"/>
      <c r="CP11" s="35"/>
      <c r="CQ11" s="35"/>
      <c r="CR11" s="35"/>
      <c r="CS11" s="35"/>
      <c r="CT11" s="35"/>
      <c r="CU11" s="35"/>
      <c r="CV11" s="35"/>
      <c r="CW11" s="35"/>
      <c r="CX11" s="35"/>
      <c r="CY11" s="35"/>
      <c r="CZ11" s="35"/>
      <c r="DA11" s="35"/>
      <c r="DB11" s="35"/>
      <c r="DC11" s="35"/>
      <c r="DD11" s="35"/>
      <c r="DE11" s="35"/>
      <c r="DF11" s="35"/>
      <c r="DG11" s="35"/>
      <c r="DH11" s="35"/>
      <c r="DI11" s="35"/>
      <c r="DJ11" s="35"/>
      <c r="DK11" s="35"/>
      <c r="DL11" s="35"/>
      <c r="DM11" s="35"/>
      <c r="DN11" s="35"/>
      <c r="DO11" s="35"/>
      <c r="DP11" s="35"/>
      <c r="DQ11" s="35"/>
      <c r="DR11" s="35"/>
      <c r="DS11" s="35"/>
      <c r="DT11" s="35"/>
      <c r="DU11" s="35"/>
      <c r="DV11" s="35"/>
      <c r="DW11" s="35"/>
      <c r="DX11" s="35"/>
      <c r="DY11" s="35"/>
      <c r="DZ11" s="35"/>
      <c r="EA11" s="35"/>
      <c r="EB11" s="35"/>
      <c r="EC11" s="35"/>
      <c r="ED11" s="35"/>
      <c r="EE11" s="35"/>
      <c r="EF11" s="35"/>
      <c r="EG11" s="35"/>
      <c r="EH11" s="35"/>
      <c r="EI11" s="35"/>
      <c r="EJ11" s="35"/>
      <c r="EK11" s="35"/>
      <c r="EL11" s="35"/>
      <c r="EM11" s="35"/>
      <c r="EN11" s="35"/>
      <c r="EO11" s="35"/>
      <c r="EP11" s="35"/>
      <c r="EQ11" s="35"/>
      <c r="ER11" s="35"/>
      <c r="ES11" s="35"/>
      <c r="ET11" s="35"/>
      <c r="EU11" s="35"/>
      <c r="EV11" s="35"/>
      <c r="EW11" s="35"/>
      <c r="EX11" s="35"/>
      <c r="EY11" s="35"/>
      <c r="EZ11" s="35"/>
      <c r="FA11" s="35"/>
      <c r="FB11" s="35"/>
      <c r="FC11" s="35"/>
      <c r="FD11" s="35"/>
      <c r="FE11" s="35"/>
      <c r="FF11" s="35"/>
      <c r="FG11" s="35"/>
      <c r="FH11" s="35"/>
      <c r="FI11" s="35"/>
      <c r="FJ11" s="35"/>
      <c r="FK11" s="35"/>
      <c r="FL11" s="35"/>
      <c r="FM11" s="35"/>
      <c r="FN11" s="35"/>
      <c r="FO11" s="35"/>
      <c r="FP11" s="35"/>
      <c r="FQ11" s="35"/>
      <c r="FR11" s="35"/>
      <c r="FS11" s="35"/>
      <c r="FT11" s="35"/>
      <c r="FU11" s="35"/>
    </row>
    <row r="12" spans="1:279" s="235" customFormat="1" ht="13.5" customHeight="1" x14ac:dyDescent="0.2">
      <c r="A12" s="519"/>
      <c r="B12" s="522"/>
      <c r="C12" s="522"/>
      <c r="D12" s="522"/>
      <c r="E12" s="525"/>
      <c r="F12" s="525"/>
      <c r="G12" s="525"/>
      <c r="H12" s="531"/>
      <c r="I12" s="534"/>
      <c r="J12" s="543"/>
      <c r="K12" s="540"/>
      <c r="L12" s="540"/>
      <c r="M12" s="537"/>
      <c r="N12" s="540"/>
      <c r="O12" s="528"/>
      <c r="P12" s="528"/>
      <c r="Q12" s="528"/>
      <c r="R12" s="528"/>
      <c r="S12" s="528"/>
      <c r="T12" s="528"/>
      <c r="U12" s="528"/>
      <c r="V12" s="35"/>
      <c r="W12" s="35"/>
      <c r="X12" s="35"/>
      <c r="Y12" s="35"/>
      <c r="Z12" s="35"/>
      <c r="AA12" s="35"/>
      <c r="AB12" s="35"/>
      <c r="AC12" s="35"/>
      <c r="AD12" s="35"/>
      <c r="AE12" s="35"/>
      <c r="AF12" s="35"/>
      <c r="AG12" s="35"/>
      <c r="AH12" s="35"/>
      <c r="AI12" s="35"/>
      <c r="AJ12" s="35"/>
      <c r="AK12" s="35"/>
      <c r="AL12" s="35"/>
      <c r="AM12" s="35"/>
      <c r="AN12" s="35"/>
      <c r="AO12" s="35"/>
      <c r="AP12" s="35"/>
      <c r="AQ12" s="35"/>
      <c r="AR12" s="35"/>
      <c r="AS12" s="35"/>
      <c r="AT12" s="35"/>
      <c r="AU12" s="35"/>
      <c r="AV12" s="35"/>
      <c r="AW12" s="35"/>
      <c r="AX12" s="35"/>
      <c r="AY12" s="35"/>
      <c r="AZ12" s="35"/>
      <c r="BA12" s="35"/>
      <c r="BB12" s="35"/>
      <c r="BC12" s="35"/>
      <c r="BD12" s="35"/>
      <c r="BE12" s="35"/>
      <c r="BF12" s="35"/>
      <c r="BG12" s="35"/>
      <c r="BH12" s="35"/>
      <c r="BI12" s="35"/>
      <c r="BJ12" s="35"/>
      <c r="BK12" s="35"/>
      <c r="BL12" s="35"/>
      <c r="BM12" s="35"/>
      <c r="BN12" s="35"/>
      <c r="BO12" s="35"/>
      <c r="BP12" s="35"/>
      <c r="BQ12" s="35"/>
      <c r="BR12" s="35"/>
      <c r="BS12" s="35"/>
      <c r="BT12" s="35"/>
      <c r="BU12" s="35"/>
      <c r="BV12" s="35"/>
      <c r="BW12" s="35"/>
      <c r="BX12" s="35"/>
      <c r="BY12" s="35"/>
      <c r="BZ12" s="35"/>
      <c r="CA12" s="35"/>
      <c r="CB12" s="35"/>
      <c r="CC12" s="35"/>
      <c r="CD12" s="35"/>
      <c r="CE12" s="35"/>
      <c r="CF12" s="35"/>
      <c r="CG12" s="35"/>
      <c r="CH12" s="35"/>
      <c r="CI12" s="35"/>
      <c r="CJ12" s="35"/>
      <c r="CK12" s="35"/>
      <c r="CL12" s="35"/>
      <c r="CM12" s="35"/>
      <c r="CN12" s="35"/>
      <c r="CO12" s="35"/>
      <c r="CP12" s="35"/>
      <c r="CQ12" s="35"/>
      <c r="CR12" s="35"/>
      <c r="CS12" s="35"/>
      <c r="CT12" s="35"/>
      <c r="CU12" s="35"/>
      <c r="CV12" s="35"/>
      <c r="CW12" s="35"/>
      <c r="CX12" s="35"/>
      <c r="CY12" s="35"/>
      <c r="CZ12" s="35"/>
      <c r="DA12" s="35"/>
      <c r="DB12" s="35"/>
      <c r="DC12" s="35"/>
      <c r="DD12" s="35"/>
      <c r="DE12" s="35"/>
      <c r="DF12" s="35"/>
      <c r="DG12" s="35"/>
      <c r="DH12" s="35"/>
      <c r="DI12" s="35"/>
      <c r="DJ12" s="35"/>
      <c r="DK12" s="35"/>
      <c r="DL12" s="35"/>
      <c r="DM12" s="35"/>
      <c r="DN12" s="35"/>
      <c r="DO12" s="35"/>
      <c r="DP12" s="35"/>
      <c r="DQ12" s="35"/>
      <c r="DR12" s="35"/>
      <c r="DS12" s="35"/>
      <c r="DT12" s="35"/>
      <c r="DU12" s="35"/>
      <c r="DV12" s="35"/>
      <c r="DW12" s="35"/>
      <c r="DX12" s="35"/>
      <c r="DY12" s="35"/>
      <c r="DZ12" s="35"/>
      <c r="EA12" s="35"/>
      <c r="EB12" s="35"/>
      <c r="EC12" s="35"/>
      <c r="ED12" s="35"/>
      <c r="EE12" s="35"/>
      <c r="EF12" s="35"/>
      <c r="EG12" s="35"/>
      <c r="EH12" s="35"/>
      <c r="EI12" s="35"/>
      <c r="EJ12" s="35"/>
      <c r="EK12" s="35"/>
      <c r="EL12" s="35"/>
      <c r="EM12" s="35"/>
      <c r="EN12" s="35"/>
      <c r="EO12" s="35"/>
      <c r="EP12" s="35"/>
      <c r="EQ12" s="35"/>
      <c r="ER12" s="35"/>
      <c r="ES12" s="35"/>
      <c r="ET12" s="35"/>
      <c r="EU12" s="35"/>
      <c r="EV12" s="35"/>
      <c r="EW12" s="35"/>
      <c r="EX12" s="35"/>
      <c r="EY12" s="35"/>
      <c r="EZ12" s="35"/>
      <c r="FA12" s="35"/>
      <c r="FB12" s="35"/>
      <c r="FC12" s="35"/>
      <c r="FD12" s="35"/>
      <c r="FE12" s="35"/>
      <c r="FF12" s="35"/>
      <c r="FG12" s="35"/>
      <c r="FH12" s="35"/>
      <c r="FI12" s="35"/>
      <c r="FJ12" s="35"/>
      <c r="FK12" s="35"/>
      <c r="FL12" s="35"/>
      <c r="FM12" s="35"/>
      <c r="FN12" s="35"/>
      <c r="FO12" s="35"/>
      <c r="FP12" s="35"/>
      <c r="FQ12" s="35"/>
      <c r="FR12" s="35"/>
      <c r="FS12" s="35"/>
      <c r="FT12" s="35"/>
      <c r="FU12" s="35"/>
    </row>
    <row r="13" spans="1:279" s="235" customFormat="1" ht="13.5" customHeight="1" x14ac:dyDescent="0.2">
      <c r="A13" s="519"/>
      <c r="B13" s="522"/>
      <c r="C13" s="522"/>
      <c r="D13" s="522"/>
      <c r="E13" s="525"/>
      <c r="F13" s="525"/>
      <c r="G13" s="525"/>
      <c r="H13" s="531"/>
      <c r="I13" s="534"/>
      <c r="J13" s="543"/>
      <c r="K13" s="540"/>
      <c r="L13" s="540"/>
      <c r="M13" s="537"/>
      <c r="N13" s="540"/>
      <c r="O13" s="528"/>
      <c r="P13" s="528"/>
      <c r="Q13" s="528"/>
      <c r="R13" s="528"/>
      <c r="S13" s="528"/>
      <c r="T13" s="528"/>
      <c r="U13" s="528"/>
      <c r="V13" s="35"/>
      <c r="W13" s="35"/>
      <c r="X13" s="35"/>
      <c r="Y13" s="35"/>
      <c r="Z13" s="35"/>
      <c r="AA13" s="35"/>
      <c r="AB13" s="35"/>
      <c r="AC13" s="35"/>
      <c r="AD13" s="35"/>
      <c r="AE13" s="35"/>
      <c r="AF13" s="35"/>
      <c r="AG13" s="35"/>
      <c r="AH13" s="35"/>
      <c r="AI13" s="35"/>
      <c r="AJ13" s="35"/>
      <c r="AK13" s="35"/>
      <c r="AL13" s="35"/>
      <c r="AM13" s="35"/>
      <c r="AN13" s="35"/>
      <c r="AO13" s="35"/>
      <c r="AP13" s="35"/>
      <c r="AQ13" s="35"/>
      <c r="AR13" s="35"/>
      <c r="AS13" s="35"/>
      <c r="AT13" s="35"/>
      <c r="AU13" s="35"/>
      <c r="AV13" s="35"/>
      <c r="AW13" s="35"/>
      <c r="AX13" s="35"/>
      <c r="AY13" s="35"/>
      <c r="AZ13" s="35"/>
      <c r="BA13" s="35"/>
      <c r="BB13" s="35"/>
      <c r="BC13" s="35"/>
      <c r="BD13" s="35"/>
      <c r="BE13" s="35"/>
      <c r="BF13" s="35"/>
      <c r="BG13" s="35"/>
      <c r="BH13" s="35"/>
      <c r="BI13" s="35"/>
      <c r="BJ13" s="35"/>
      <c r="BK13" s="35"/>
      <c r="BL13" s="35"/>
      <c r="BM13" s="35"/>
      <c r="BN13" s="35"/>
      <c r="BO13" s="35"/>
      <c r="BP13" s="35"/>
      <c r="BQ13" s="35"/>
      <c r="BR13" s="35"/>
      <c r="BS13" s="35"/>
      <c r="BT13" s="35"/>
      <c r="BU13" s="35"/>
      <c r="BV13" s="35"/>
      <c r="BW13" s="35"/>
      <c r="BX13" s="35"/>
      <c r="BY13" s="35"/>
      <c r="BZ13" s="35"/>
      <c r="CA13" s="35"/>
      <c r="CB13" s="35"/>
      <c r="CC13" s="35"/>
      <c r="CD13" s="35"/>
      <c r="CE13" s="35"/>
      <c r="CF13" s="35"/>
      <c r="CG13" s="35"/>
      <c r="CH13" s="35"/>
      <c r="CI13" s="35"/>
      <c r="CJ13" s="35"/>
      <c r="CK13" s="35"/>
      <c r="CL13" s="35"/>
      <c r="CM13" s="35"/>
      <c r="CN13" s="35"/>
      <c r="CO13" s="35"/>
      <c r="CP13" s="35"/>
      <c r="CQ13" s="35"/>
      <c r="CR13" s="35"/>
      <c r="CS13" s="35"/>
      <c r="CT13" s="35"/>
      <c r="CU13" s="35"/>
      <c r="CV13" s="35"/>
      <c r="CW13" s="35"/>
      <c r="CX13" s="35"/>
      <c r="CY13" s="35"/>
      <c r="CZ13" s="35"/>
      <c r="DA13" s="35"/>
      <c r="DB13" s="35"/>
      <c r="DC13" s="35"/>
      <c r="DD13" s="35"/>
      <c r="DE13" s="35"/>
      <c r="DF13" s="35"/>
      <c r="DG13" s="35"/>
      <c r="DH13" s="35"/>
      <c r="DI13" s="35"/>
      <c r="DJ13" s="35"/>
      <c r="DK13" s="35"/>
      <c r="DL13" s="35"/>
      <c r="DM13" s="35"/>
      <c r="DN13" s="35"/>
      <c r="DO13" s="35"/>
      <c r="DP13" s="35"/>
      <c r="DQ13" s="35"/>
      <c r="DR13" s="35"/>
      <c r="DS13" s="35"/>
      <c r="DT13" s="35"/>
      <c r="DU13" s="35"/>
      <c r="DV13" s="35"/>
      <c r="DW13" s="35"/>
      <c r="DX13" s="35"/>
      <c r="DY13" s="35"/>
      <c r="DZ13" s="35"/>
      <c r="EA13" s="35"/>
      <c r="EB13" s="35"/>
      <c r="EC13" s="35"/>
      <c r="ED13" s="35"/>
      <c r="EE13" s="35"/>
      <c r="EF13" s="35"/>
      <c r="EG13" s="35"/>
      <c r="EH13" s="35"/>
      <c r="EI13" s="35"/>
      <c r="EJ13" s="35"/>
      <c r="EK13" s="35"/>
      <c r="EL13" s="35"/>
      <c r="EM13" s="35"/>
      <c r="EN13" s="35"/>
      <c r="EO13" s="35"/>
      <c r="EP13" s="35"/>
      <c r="EQ13" s="35"/>
      <c r="ER13" s="35"/>
      <c r="ES13" s="35"/>
      <c r="ET13" s="35"/>
      <c r="EU13" s="35"/>
      <c r="EV13" s="35"/>
      <c r="EW13" s="35"/>
      <c r="EX13" s="35"/>
      <c r="EY13" s="35"/>
      <c r="EZ13" s="35"/>
      <c r="FA13" s="35"/>
      <c r="FB13" s="35"/>
      <c r="FC13" s="35"/>
      <c r="FD13" s="35"/>
      <c r="FE13" s="35"/>
      <c r="FF13" s="35"/>
      <c r="FG13" s="35"/>
      <c r="FH13" s="35"/>
      <c r="FI13" s="35"/>
      <c r="FJ13" s="35"/>
      <c r="FK13" s="35"/>
      <c r="FL13" s="35"/>
      <c r="FM13" s="35"/>
      <c r="FN13" s="35"/>
      <c r="FO13" s="35"/>
      <c r="FP13" s="35"/>
      <c r="FQ13" s="35"/>
      <c r="FR13" s="35"/>
      <c r="FS13" s="35"/>
      <c r="FT13" s="35"/>
      <c r="FU13" s="35"/>
    </row>
    <row r="14" spans="1:279" s="235" customFormat="1" ht="238.5" customHeight="1" thickBot="1" x14ac:dyDescent="0.25">
      <c r="A14" s="520"/>
      <c r="B14" s="523"/>
      <c r="C14" s="523"/>
      <c r="D14" s="523"/>
      <c r="E14" s="526"/>
      <c r="F14" s="526"/>
      <c r="G14" s="526"/>
      <c r="H14" s="532"/>
      <c r="I14" s="535"/>
      <c r="J14" s="544"/>
      <c r="K14" s="541"/>
      <c r="L14" s="541"/>
      <c r="M14" s="538"/>
      <c r="N14" s="541"/>
      <c r="O14" s="529"/>
      <c r="P14" s="529"/>
      <c r="Q14" s="529"/>
      <c r="R14" s="529"/>
      <c r="S14" s="529"/>
      <c r="T14" s="529"/>
      <c r="U14" s="529"/>
      <c r="V14" s="35"/>
      <c r="W14" s="35"/>
      <c r="X14" s="35"/>
      <c r="Y14" s="35"/>
      <c r="Z14" s="35"/>
      <c r="AA14" s="35"/>
      <c r="AB14" s="35"/>
      <c r="AC14" s="35"/>
      <c r="AD14" s="35"/>
      <c r="AE14" s="35"/>
      <c r="AF14" s="35"/>
      <c r="AG14" s="35"/>
      <c r="AH14" s="35"/>
      <c r="AI14" s="35"/>
      <c r="AJ14" s="35"/>
      <c r="AK14" s="35"/>
      <c r="AL14" s="35"/>
      <c r="AM14" s="35"/>
      <c r="AN14" s="35"/>
      <c r="AO14" s="35"/>
      <c r="AP14" s="35"/>
      <c r="AQ14" s="35"/>
      <c r="AR14" s="35"/>
      <c r="AS14" s="35"/>
      <c r="AT14" s="35"/>
      <c r="AU14" s="35"/>
      <c r="AV14" s="35"/>
      <c r="AW14" s="35"/>
      <c r="AX14" s="35"/>
      <c r="AY14" s="35"/>
      <c r="AZ14" s="35"/>
      <c r="BA14" s="35"/>
      <c r="BB14" s="35"/>
      <c r="BC14" s="35"/>
      <c r="BD14" s="35"/>
      <c r="BE14" s="35"/>
      <c r="BF14" s="35"/>
      <c r="BG14" s="35"/>
      <c r="BH14" s="35"/>
      <c r="BI14" s="35"/>
      <c r="BJ14" s="35"/>
      <c r="BK14" s="35"/>
      <c r="BL14" s="35"/>
      <c r="BM14" s="35"/>
      <c r="BN14" s="35"/>
      <c r="BO14" s="35"/>
      <c r="BP14" s="35"/>
      <c r="BQ14" s="35"/>
      <c r="BR14" s="35"/>
      <c r="BS14" s="35"/>
      <c r="BT14" s="35"/>
      <c r="BU14" s="35"/>
      <c r="BV14" s="35"/>
      <c r="BW14" s="35"/>
      <c r="BX14" s="35"/>
      <c r="BY14" s="35"/>
      <c r="BZ14" s="35"/>
      <c r="CA14" s="35"/>
      <c r="CB14" s="35"/>
      <c r="CC14" s="35"/>
      <c r="CD14" s="35"/>
      <c r="CE14" s="35"/>
      <c r="CF14" s="35"/>
      <c r="CG14" s="35"/>
      <c r="CH14" s="35"/>
      <c r="CI14" s="35"/>
      <c r="CJ14" s="35"/>
      <c r="CK14" s="35"/>
      <c r="CL14" s="35"/>
      <c r="CM14" s="35"/>
      <c r="CN14" s="35"/>
      <c r="CO14" s="35"/>
      <c r="CP14" s="35"/>
      <c r="CQ14" s="35"/>
      <c r="CR14" s="35"/>
      <c r="CS14" s="35"/>
      <c r="CT14" s="35"/>
      <c r="CU14" s="35"/>
      <c r="CV14" s="35"/>
      <c r="CW14" s="35"/>
      <c r="CX14" s="35"/>
      <c r="CY14" s="35"/>
      <c r="CZ14" s="35"/>
      <c r="DA14" s="35"/>
      <c r="DB14" s="35"/>
      <c r="DC14" s="35"/>
      <c r="DD14" s="35"/>
      <c r="DE14" s="35"/>
      <c r="DF14" s="35"/>
      <c r="DG14" s="35"/>
      <c r="DH14" s="35"/>
      <c r="DI14" s="35"/>
      <c r="DJ14" s="35"/>
      <c r="DK14" s="35"/>
      <c r="DL14" s="35"/>
      <c r="DM14" s="35"/>
      <c r="DN14" s="35"/>
      <c r="DO14" s="35"/>
      <c r="DP14" s="35"/>
      <c r="DQ14" s="35"/>
      <c r="DR14" s="35"/>
      <c r="DS14" s="35"/>
      <c r="DT14" s="35"/>
      <c r="DU14" s="35"/>
      <c r="DV14" s="35"/>
      <c r="DW14" s="35"/>
      <c r="DX14" s="35"/>
      <c r="DY14" s="35"/>
      <c r="DZ14" s="35"/>
      <c r="EA14" s="35"/>
      <c r="EB14" s="35"/>
      <c r="EC14" s="35"/>
      <c r="ED14" s="35"/>
      <c r="EE14" s="35"/>
      <c r="EF14" s="35"/>
      <c r="EG14" s="35"/>
      <c r="EH14" s="35"/>
      <c r="EI14" s="35"/>
      <c r="EJ14" s="35"/>
      <c r="EK14" s="35"/>
      <c r="EL14" s="35"/>
      <c r="EM14" s="35"/>
      <c r="EN14" s="35"/>
      <c r="EO14" s="35"/>
      <c r="EP14" s="35"/>
      <c r="EQ14" s="35"/>
      <c r="ER14" s="35"/>
      <c r="ES14" s="35"/>
      <c r="ET14" s="35"/>
      <c r="EU14" s="35"/>
      <c r="EV14" s="35"/>
      <c r="EW14" s="35"/>
      <c r="EX14" s="35"/>
      <c r="EY14" s="35"/>
      <c r="EZ14" s="35"/>
      <c r="FA14" s="35"/>
      <c r="FB14" s="35"/>
      <c r="FC14" s="35"/>
      <c r="FD14" s="35"/>
      <c r="FE14" s="35"/>
      <c r="FF14" s="35"/>
      <c r="FG14" s="35"/>
      <c r="FH14" s="35"/>
      <c r="FI14" s="35"/>
      <c r="FJ14" s="35"/>
      <c r="FK14" s="35"/>
      <c r="FL14" s="35"/>
      <c r="FM14" s="35"/>
      <c r="FN14" s="35"/>
      <c r="FO14" s="35"/>
      <c r="FP14" s="35"/>
      <c r="FQ14" s="35"/>
      <c r="FR14" s="35"/>
      <c r="FS14" s="35"/>
      <c r="FT14" s="35"/>
      <c r="FU14" s="35"/>
    </row>
    <row r="15" spans="1:279" s="235" customFormat="1" ht="15" customHeight="1" x14ac:dyDescent="0.2">
      <c r="A15" s="518">
        <f>'Mapa Final'!A15</f>
        <v>2</v>
      </c>
      <c r="B15" s="521" t="str">
        <f>'Mapa Final'!B15</f>
        <v>Suspensión o no realización de las Audiencias Programadas</v>
      </c>
      <c r="C15" s="521" t="str">
        <f>'Mapa Final'!C15</f>
        <v>Vulneración de los derechos fundamentales de los ciudadanos</v>
      </c>
      <c r="D15" s="521" t="str">
        <f>'Mapa Final'!D15</f>
        <v>1.Falta de herramientas tecnológicas que permitan el buen desarrollo de la audiencia (Sistema de Grabación, Software, Hardware, microfonos, diademas entre otros)
2.Programación de audiencias sin tener en cuenta tiempos de duración para su realización.
3.Falta de comunicación oportuna o errores en la notificación a las partes interesadas externas
4.Carencia de internet y  conectividad adecuada para los  equipos en las sedes judiciales y salas de audiencias.
5.Desactualización de la información suministrada por el usuario para la debida citación.</v>
      </c>
      <c r="E15" s="524" t="str">
        <f>'Mapa Final'!E15</f>
        <v>Incumplimiento en la realización de las audiencias programadas</v>
      </c>
      <c r="F15" s="524" t="str">
        <f>'Mapa Final'!F15</f>
        <v>Posibilidad de vulneración de los derechos fundamentales de los ciudadanos  debido al Incumplimiento en la realización de las audiencias programadas</v>
      </c>
      <c r="G15" s="524" t="str">
        <f>'Mapa Final'!G15</f>
        <v>Usuarios, productos y prácticas organizacionales</v>
      </c>
      <c r="H15" s="530" t="str">
        <f>'Mapa Final'!I15</f>
        <v>Muy Alta</v>
      </c>
      <c r="I15" s="533" t="str">
        <f>'Mapa Final'!L15</f>
        <v>Mayor</v>
      </c>
      <c r="J15" s="542" t="str">
        <f>'Mapa Final'!N15</f>
        <v xml:space="preserve">Alto </v>
      </c>
      <c r="K15" s="539" t="str">
        <f>'Mapa Final'!AA15</f>
        <v>Media</v>
      </c>
      <c r="L15" s="539" t="str">
        <f>'Mapa Final'!AE15</f>
        <v>Mayor</v>
      </c>
      <c r="M15" s="536" t="str">
        <f>'Mapa Final'!AG15</f>
        <v xml:space="preserve">Alto </v>
      </c>
      <c r="N15" s="539" t="str">
        <f>'Mapa Final'!AH15</f>
        <v>Evitar</v>
      </c>
      <c r="O15" s="527"/>
      <c r="P15" s="527"/>
      <c r="Q15" s="527"/>
      <c r="R15" s="527"/>
      <c r="S15" s="527"/>
      <c r="T15" s="527"/>
      <c r="U15" s="527"/>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5"/>
      <c r="BK15" s="35"/>
      <c r="BL15" s="35"/>
      <c r="BM15" s="35"/>
      <c r="BN15" s="35"/>
      <c r="BO15" s="35"/>
      <c r="BP15" s="35"/>
      <c r="BQ15" s="35"/>
      <c r="BR15" s="35"/>
      <c r="BS15" s="35"/>
      <c r="BT15" s="35"/>
      <c r="BU15" s="35"/>
      <c r="BV15" s="35"/>
      <c r="BW15" s="35"/>
      <c r="BX15" s="35"/>
      <c r="BY15" s="35"/>
      <c r="BZ15" s="35"/>
      <c r="CA15" s="35"/>
      <c r="CB15" s="35"/>
      <c r="CC15" s="35"/>
      <c r="CD15" s="35"/>
      <c r="CE15" s="35"/>
      <c r="CF15" s="35"/>
      <c r="CG15" s="35"/>
      <c r="CH15" s="35"/>
      <c r="CI15" s="35"/>
      <c r="CJ15" s="35"/>
      <c r="CK15" s="35"/>
      <c r="CL15" s="35"/>
      <c r="CM15" s="35"/>
      <c r="CN15" s="35"/>
      <c r="CO15" s="35"/>
      <c r="CP15" s="35"/>
      <c r="CQ15" s="35"/>
      <c r="CR15" s="35"/>
      <c r="CS15" s="35"/>
      <c r="CT15" s="35"/>
      <c r="CU15" s="35"/>
      <c r="CV15" s="35"/>
      <c r="CW15" s="35"/>
      <c r="CX15" s="35"/>
      <c r="CY15" s="35"/>
      <c r="CZ15" s="35"/>
      <c r="DA15" s="35"/>
      <c r="DB15" s="35"/>
      <c r="DC15" s="35"/>
      <c r="DD15" s="35"/>
      <c r="DE15" s="35"/>
      <c r="DF15" s="35"/>
      <c r="DG15" s="35"/>
      <c r="DH15" s="35"/>
      <c r="DI15" s="35"/>
      <c r="DJ15" s="35"/>
      <c r="DK15" s="35"/>
      <c r="DL15" s="35"/>
      <c r="DM15" s="35"/>
      <c r="DN15" s="35"/>
      <c r="DO15" s="35"/>
      <c r="DP15" s="35"/>
      <c r="DQ15" s="35"/>
      <c r="DR15" s="35"/>
      <c r="DS15" s="35"/>
      <c r="DT15" s="35"/>
      <c r="DU15" s="35"/>
      <c r="DV15" s="35"/>
      <c r="DW15" s="35"/>
      <c r="DX15" s="35"/>
      <c r="DY15" s="35"/>
      <c r="DZ15" s="35"/>
      <c r="EA15" s="35"/>
      <c r="EB15" s="35"/>
      <c r="EC15" s="35"/>
      <c r="ED15" s="35"/>
      <c r="EE15" s="35"/>
      <c r="EF15" s="35"/>
      <c r="EG15" s="35"/>
      <c r="EH15" s="35"/>
      <c r="EI15" s="35"/>
      <c r="EJ15" s="35"/>
      <c r="EK15" s="35"/>
      <c r="EL15" s="35"/>
      <c r="EM15" s="35"/>
      <c r="EN15" s="35"/>
      <c r="EO15" s="35"/>
      <c r="EP15" s="35"/>
      <c r="EQ15" s="35"/>
      <c r="ER15" s="35"/>
      <c r="ES15" s="35"/>
      <c r="ET15" s="35"/>
      <c r="EU15" s="35"/>
      <c r="EV15" s="35"/>
      <c r="EW15" s="35"/>
      <c r="EX15" s="35"/>
      <c r="EY15" s="35"/>
      <c r="EZ15" s="35"/>
      <c r="FA15" s="35"/>
      <c r="FB15" s="35"/>
      <c r="FC15" s="35"/>
      <c r="FD15" s="35"/>
      <c r="FE15" s="35"/>
      <c r="FF15" s="35"/>
      <c r="FG15" s="35"/>
      <c r="FH15" s="35"/>
      <c r="FI15" s="35"/>
      <c r="FJ15" s="35"/>
      <c r="FK15" s="35"/>
      <c r="FL15" s="35"/>
      <c r="FM15" s="35"/>
      <c r="FN15" s="35"/>
      <c r="FO15" s="35"/>
      <c r="FP15" s="35"/>
      <c r="FQ15" s="35"/>
      <c r="FR15" s="35"/>
      <c r="FS15" s="35"/>
      <c r="FT15" s="35"/>
      <c r="FU15" s="35"/>
    </row>
    <row r="16" spans="1:279" s="235" customFormat="1" ht="13.5" customHeight="1" x14ac:dyDescent="0.2">
      <c r="A16" s="519"/>
      <c r="B16" s="522"/>
      <c r="C16" s="522"/>
      <c r="D16" s="522"/>
      <c r="E16" s="525"/>
      <c r="F16" s="525"/>
      <c r="G16" s="525"/>
      <c r="H16" s="531"/>
      <c r="I16" s="534"/>
      <c r="J16" s="543"/>
      <c r="K16" s="540"/>
      <c r="L16" s="540"/>
      <c r="M16" s="537"/>
      <c r="N16" s="540"/>
      <c r="O16" s="528"/>
      <c r="P16" s="528"/>
      <c r="Q16" s="528"/>
      <c r="R16" s="528"/>
      <c r="S16" s="528"/>
      <c r="T16" s="528"/>
      <c r="U16" s="528"/>
      <c r="V16" s="35"/>
      <c r="W16" s="35"/>
      <c r="X16" s="35"/>
      <c r="Y16" s="35"/>
      <c r="Z16" s="35"/>
      <c r="AA16" s="35"/>
      <c r="AB16" s="35"/>
      <c r="AC16" s="35"/>
      <c r="AD16" s="35"/>
      <c r="AE16" s="35"/>
      <c r="AF16" s="35"/>
      <c r="AG16" s="35"/>
      <c r="AH16" s="35"/>
      <c r="AI16" s="35"/>
      <c r="AJ16" s="35"/>
      <c r="AK16" s="35"/>
      <c r="AL16" s="35"/>
      <c r="AM16" s="35"/>
      <c r="AN16" s="35"/>
      <c r="AO16" s="35"/>
      <c r="AP16" s="35"/>
      <c r="AQ16" s="35"/>
      <c r="AR16" s="35"/>
      <c r="AS16" s="35"/>
      <c r="AT16" s="35"/>
      <c r="AU16" s="35"/>
      <c r="AV16" s="35"/>
      <c r="AW16" s="35"/>
      <c r="AX16" s="35"/>
      <c r="AY16" s="35"/>
      <c r="AZ16" s="35"/>
      <c r="BA16" s="35"/>
      <c r="BB16" s="35"/>
      <c r="BC16" s="35"/>
      <c r="BD16" s="35"/>
      <c r="BE16" s="35"/>
      <c r="BF16" s="35"/>
      <c r="BG16" s="35"/>
      <c r="BH16" s="35"/>
      <c r="BI16" s="35"/>
      <c r="BJ16" s="35"/>
      <c r="BK16" s="35"/>
      <c r="BL16" s="35"/>
      <c r="BM16" s="35"/>
      <c r="BN16" s="35"/>
      <c r="BO16" s="35"/>
      <c r="BP16" s="35"/>
      <c r="BQ16" s="35"/>
      <c r="BR16" s="35"/>
      <c r="BS16" s="35"/>
      <c r="BT16" s="35"/>
      <c r="BU16" s="35"/>
      <c r="BV16" s="35"/>
      <c r="BW16" s="35"/>
      <c r="BX16" s="35"/>
      <c r="BY16" s="35"/>
      <c r="BZ16" s="35"/>
      <c r="CA16" s="35"/>
      <c r="CB16" s="35"/>
      <c r="CC16" s="35"/>
      <c r="CD16" s="35"/>
      <c r="CE16" s="35"/>
      <c r="CF16" s="35"/>
      <c r="CG16" s="35"/>
      <c r="CH16" s="35"/>
      <c r="CI16" s="35"/>
      <c r="CJ16" s="35"/>
      <c r="CK16" s="35"/>
      <c r="CL16" s="35"/>
      <c r="CM16" s="35"/>
      <c r="CN16" s="35"/>
      <c r="CO16" s="35"/>
      <c r="CP16" s="35"/>
      <c r="CQ16" s="35"/>
      <c r="CR16" s="35"/>
      <c r="CS16" s="35"/>
      <c r="CT16" s="35"/>
      <c r="CU16" s="35"/>
      <c r="CV16" s="35"/>
      <c r="CW16" s="35"/>
      <c r="CX16" s="35"/>
      <c r="CY16" s="35"/>
      <c r="CZ16" s="35"/>
      <c r="DA16" s="35"/>
      <c r="DB16" s="35"/>
      <c r="DC16" s="35"/>
      <c r="DD16" s="35"/>
      <c r="DE16" s="35"/>
      <c r="DF16" s="35"/>
      <c r="DG16" s="35"/>
      <c r="DH16" s="35"/>
      <c r="DI16" s="35"/>
      <c r="DJ16" s="35"/>
      <c r="DK16" s="35"/>
      <c r="DL16" s="35"/>
      <c r="DM16" s="35"/>
      <c r="DN16" s="35"/>
      <c r="DO16" s="35"/>
      <c r="DP16" s="35"/>
      <c r="DQ16" s="35"/>
      <c r="DR16" s="35"/>
      <c r="DS16" s="35"/>
      <c r="DT16" s="35"/>
      <c r="DU16" s="35"/>
      <c r="DV16" s="35"/>
      <c r="DW16" s="35"/>
      <c r="DX16" s="35"/>
      <c r="DY16" s="35"/>
      <c r="DZ16" s="35"/>
      <c r="EA16" s="35"/>
      <c r="EB16" s="35"/>
      <c r="EC16" s="35"/>
      <c r="ED16" s="35"/>
      <c r="EE16" s="35"/>
      <c r="EF16" s="35"/>
      <c r="EG16" s="35"/>
      <c r="EH16" s="35"/>
      <c r="EI16" s="35"/>
      <c r="EJ16" s="35"/>
      <c r="EK16" s="35"/>
      <c r="EL16" s="35"/>
      <c r="EM16" s="35"/>
      <c r="EN16" s="35"/>
      <c r="EO16" s="35"/>
      <c r="EP16" s="35"/>
      <c r="EQ16" s="35"/>
      <c r="ER16" s="35"/>
      <c r="ES16" s="35"/>
      <c r="ET16" s="35"/>
      <c r="EU16" s="35"/>
      <c r="EV16" s="35"/>
      <c r="EW16" s="35"/>
      <c r="EX16" s="35"/>
      <c r="EY16" s="35"/>
      <c r="EZ16" s="35"/>
      <c r="FA16" s="35"/>
      <c r="FB16" s="35"/>
      <c r="FC16" s="35"/>
      <c r="FD16" s="35"/>
      <c r="FE16" s="35"/>
      <c r="FF16" s="35"/>
      <c r="FG16" s="35"/>
      <c r="FH16" s="35"/>
      <c r="FI16" s="35"/>
      <c r="FJ16" s="35"/>
      <c r="FK16" s="35"/>
      <c r="FL16" s="35"/>
      <c r="FM16" s="35"/>
      <c r="FN16" s="35"/>
      <c r="FO16" s="35"/>
      <c r="FP16" s="35"/>
      <c r="FQ16" s="35"/>
      <c r="FR16" s="35"/>
      <c r="FS16" s="35"/>
      <c r="FT16" s="35"/>
      <c r="FU16" s="35"/>
    </row>
    <row r="17" spans="1:177" s="235" customFormat="1" ht="13.5" customHeight="1" x14ac:dyDescent="0.2">
      <c r="A17" s="519"/>
      <c r="B17" s="522"/>
      <c r="C17" s="522"/>
      <c r="D17" s="522"/>
      <c r="E17" s="525"/>
      <c r="F17" s="525"/>
      <c r="G17" s="525"/>
      <c r="H17" s="531"/>
      <c r="I17" s="534"/>
      <c r="J17" s="543"/>
      <c r="K17" s="540"/>
      <c r="L17" s="540"/>
      <c r="M17" s="537"/>
      <c r="N17" s="540"/>
      <c r="O17" s="528"/>
      <c r="P17" s="528"/>
      <c r="Q17" s="528"/>
      <c r="R17" s="528"/>
      <c r="S17" s="528"/>
      <c r="T17" s="528"/>
      <c r="U17" s="528"/>
      <c r="V17" s="35"/>
      <c r="W17" s="35"/>
      <c r="X17" s="35"/>
      <c r="Y17" s="35"/>
      <c r="Z17" s="35"/>
      <c r="AA17" s="35"/>
      <c r="AB17" s="35"/>
      <c r="AC17" s="35"/>
      <c r="AD17" s="35"/>
      <c r="AE17" s="35"/>
      <c r="AF17" s="35"/>
      <c r="AG17" s="35"/>
      <c r="AH17" s="35"/>
      <c r="AI17" s="35"/>
      <c r="AJ17" s="35"/>
      <c r="AK17" s="35"/>
      <c r="AL17" s="35"/>
      <c r="AM17" s="35"/>
      <c r="AN17" s="35"/>
      <c r="AO17" s="35"/>
      <c r="AP17" s="35"/>
      <c r="AQ17" s="35"/>
      <c r="AR17" s="35"/>
      <c r="AS17" s="35"/>
      <c r="AT17" s="35"/>
      <c r="AU17" s="35"/>
      <c r="AV17" s="35"/>
      <c r="AW17" s="35"/>
      <c r="AX17" s="35"/>
      <c r="AY17" s="35"/>
      <c r="AZ17" s="35"/>
      <c r="BA17" s="35"/>
      <c r="BB17" s="35"/>
      <c r="BC17" s="35"/>
      <c r="BD17" s="35"/>
      <c r="BE17" s="35"/>
      <c r="BF17" s="35"/>
      <c r="BG17" s="35"/>
      <c r="BH17" s="35"/>
      <c r="BI17" s="35"/>
      <c r="BJ17" s="35"/>
      <c r="BK17" s="35"/>
      <c r="BL17" s="35"/>
      <c r="BM17" s="35"/>
      <c r="BN17" s="35"/>
      <c r="BO17" s="35"/>
      <c r="BP17" s="35"/>
      <c r="BQ17" s="35"/>
      <c r="BR17" s="35"/>
      <c r="BS17" s="35"/>
      <c r="BT17" s="35"/>
      <c r="BU17" s="35"/>
      <c r="BV17" s="35"/>
      <c r="BW17" s="35"/>
      <c r="BX17" s="35"/>
      <c r="BY17" s="35"/>
      <c r="BZ17" s="35"/>
      <c r="CA17" s="35"/>
      <c r="CB17" s="35"/>
      <c r="CC17" s="35"/>
      <c r="CD17" s="35"/>
      <c r="CE17" s="35"/>
      <c r="CF17" s="35"/>
      <c r="CG17" s="35"/>
      <c r="CH17" s="35"/>
      <c r="CI17" s="35"/>
      <c r="CJ17" s="35"/>
      <c r="CK17" s="35"/>
      <c r="CL17" s="35"/>
      <c r="CM17" s="35"/>
      <c r="CN17" s="35"/>
      <c r="CO17" s="35"/>
      <c r="CP17" s="35"/>
      <c r="CQ17" s="35"/>
      <c r="CR17" s="35"/>
      <c r="CS17" s="35"/>
      <c r="CT17" s="35"/>
      <c r="CU17" s="35"/>
      <c r="CV17" s="35"/>
      <c r="CW17" s="35"/>
      <c r="CX17" s="35"/>
      <c r="CY17" s="35"/>
      <c r="CZ17" s="35"/>
      <c r="DA17" s="35"/>
      <c r="DB17" s="35"/>
      <c r="DC17" s="35"/>
      <c r="DD17" s="35"/>
      <c r="DE17" s="35"/>
      <c r="DF17" s="35"/>
      <c r="DG17" s="35"/>
      <c r="DH17" s="35"/>
      <c r="DI17" s="35"/>
      <c r="DJ17" s="35"/>
      <c r="DK17" s="35"/>
      <c r="DL17" s="35"/>
      <c r="DM17" s="35"/>
      <c r="DN17" s="35"/>
      <c r="DO17" s="35"/>
      <c r="DP17" s="35"/>
      <c r="DQ17" s="35"/>
      <c r="DR17" s="35"/>
      <c r="DS17" s="35"/>
      <c r="DT17" s="35"/>
      <c r="DU17" s="35"/>
      <c r="DV17" s="35"/>
      <c r="DW17" s="35"/>
      <c r="DX17" s="35"/>
      <c r="DY17" s="35"/>
      <c r="DZ17" s="35"/>
      <c r="EA17" s="35"/>
      <c r="EB17" s="35"/>
      <c r="EC17" s="35"/>
      <c r="ED17" s="35"/>
      <c r="EE17" s="35"/>
      <c r="EF17" s="35"/>
      <c r="EG17" s="35"/>
      <c r="EH17" s="35"/>
      <c r="EI17" s="35"/>
      <c r="EJ17" s="35"/>
      <c r="EK17" s="35"/>
      <c r="EL17" s="35"/>
      <c r="EM17" s="35"/>
      <c r="EN17" s="35"/>
      <c r="EO17" s="35"/>
      <c r="EP17" s="35"/>
      <c r="EQ17" s="35"/>
      <c r="ER17" s="35"/>
      <c r="ES17" s="35"/>
      <c r="ET17" s="35"/>
      <c r="EU17" s="35"/>
      <c r="EV17" s="35"/>
      <c r="EW17" s="35"/>
      <c r="EX17" s="35"/>
      <c r="EY17" s="35"/>
      <c r="EZ17" s="35"/>
      <c r="FA17" s="35"/>
      <c r="FB17" s="35"/>
      <c r="FC17" s="35"/>
      <c r="FD17" s="35"/>
      <c r="FE17" s="35"/>
      <c r="FF17" s="35"/>
      <c r="FG17" s="35"/>
      <c r="FH17" s="35"/>
      <c r="FI17" s="35"/>
      <c r="FJ17" s="35"/>
      <c r="FK17" s="35"/>
      <c r="FL17" s="35"/>
      <c r="FM17" s="35"/>
      <c r="FN17" s="35"/>
      <c r="FO17" s="35"/>
      <c r="FP17" s="35"/>
      <c r="FQ17" s="35"/>
      <c r="FR17" s="35"/>
      <c r="FS17" s="35"/>
      <c r="FT17" s="35"/>
      <c r="FU17" s="35"/>
    </row>
    <row r="18" spans="1:177" s="235" customFormat="1" ht="13.5" customHeight="1" x14ac:dyDescent="0.2">
      <c r="A18" s="519"/>
      <c r="B18" s="522"/>
      <c r="C18" s="522"/>
      <c r="D18" s="522"/>
      <c r="E18" s="525"/>
      <c r="F18" s="525"/>
      <c r="G18" s="525"/>
      <c r="H18" s="531"/>
      <c r="I18" s="534"/>
      <c r="J18" s="543"/>
      <c r="K18" s="540"/>
      <c r="L18" s="540"/>
      <c r="M18" s="537"/>
      <c r="N18" s="540"/>
      <c r="O18" s="528"/>
      <c r="P18" s="528"/>
      <c r="Q18" s="528"/>
      <c r="R18" s="528"/>
      <c r="S18" s="528"/>
      <c r="T18" s="528"/>
      <c r="U18" s="528"/>
      <c r="V18" s="35"/>
      <c r="W18" s="35"/>
      <c r="X18" s="35"/>
      <c r="Y18" s="35"/>
      <c r="Z18" s="35"/>
      <c r="AA18" s="35"/>
      <c r="AB18" s="35"/>
      <c r="AC18" s="35"/>
      <c r="AD18" s="35"/>
      <c r="AE18" s="35"/>
      <c r="AF18" s="35"/>
      <c r="AG18" s="35"/>
      <c r="AH18" s="35"/>
      <c r="AI18" s="35"/>
      <c r="AJ18" s="35"/>
      <c r="AK18" s="35"/>
      <c r="AL18" s="35"/>
      <c r="AM18" s="35"/>
      <c r="AN18" s="35"/>
      <c r="AO18" s="35"/>
      <c r="AP18" s="35"/>
      <c r="AQ18" s="35"/>
      <c r="AR18" s="35"/>
      <c r="AS18" s="35"/>
      <c r="AT18" s="35"/>
      <c r="AU18" s="35"/>
      <c r="AV18" s="35"/>
      <c r="AW18" s="35"/>
      <c r="AX18" s="35"/>
      <c r="AY18" s="35"/>
      <c r="AZ18" s="35"/>
      <c r="BA18" s="35"/>
      <c r="BB18" s="35"/>
      <c r="BC18" s="35"/>
      <c r="BD18" s="35"/>
      <c r="BE18" s="35"/>
      <c r="BF18" s="35"/>
      <c r="BG18" s="35"/>
      <c r="BH18" s="35"/>
      <c r="BI18" s="35"/>
      <c r="BJ18" s="35"/>
      <c r="BK18" s="35"/>
      <c r="BL18" s="35"/>
      <c r="BM18" s="35"/>
      <c r="BN18" s="35"/>
      <c r="BO18" s="35"/>
      <c r="BP18" s="35"/>
      <c r="BQ18" s="35"/>
      <c r="BR18" s="35"/>
      <c r="BS18" s="35"/>
      <c r="BT18" s="35"/>
      <c r="BU18" s="35"/>
      <c r="BV18" s="35"/>
      <c r="BW18" s="35"/>
      <c r="BX18" s="35"/>
      <c r="BY18" s="35"/>
      <c r="BZ18" s="35"/>
      <c r="CA18" s="35"/>
      <c r="CB18" s="35"/>
      <c r="CC18" s="35"/>
      <c r="CD18" s="35"/>
      <c r="CE18" s="35"/>
      <c r="CF18" s="35"/>
      <c r="CG18" s="35"/>
      <c r="CH18" s="35"/>
      <c r="CI18" s="35"/>
      <c r="CJ18" s="35"/>
      <c r="CK18" s="35"/>
      <c r="CL18" s="35"/>
      <c r="CM18" s="35"/>
      <c r="CN18" s="35"/>
      <c r="CO18" s="35"/>
      <c r="CP18" s="35"/>
      <c r="CQ18" s="35"/>
      <c r="CR18" s="35"/>
      <c r="CS18" s="35"/>
      <c r="CT18" s="35"/>
      <c r="CU18" s="35"/>
      <c r="CV18" s="35"/>
      <c r="CW18" s="35"/>
      <c r="CX18" s="35"/>
      <c r="CY18" s="35"/>
      <c r="CZ18" s="35"/>
      <c r="DA18" s="35"/>
      <c r="DB18" s="35"/>
      <c r="DC18" s="35"/>
      <c r="DD18" s="35"/>
      <c r="DE18" s="35"/>
      <c r="DF18" s="35"/>
      <c r="DG18" s="35"/>
      <c r="DH18" s="35"/>
      <c r="DI18" s="35"/>
      <c r="DJ18" s="35"/>
      <c r="DK18" s="35"/>
      <c r="DL18" s="35"/>
      <c r="DM18" s="35"/>
      <c r="DN18" s="35"/>
      <c r="DO18" s="35"/>
      <c r="DP18" s="35"/>
      <c r="DQ18" s="35"/>
      <c r="DR18" s="35"/>
      <c r="DS18" s="35"/>
      <c r="DT18" s="35"/>
      <c r="DU18" s="35"/>
      <c r="DV18" s="35"/>
      <c r="DW18" s="35"/>
      <c r="DX18" s="35"/>
      <c r="DY18" s="35"/>
      <c r="DZ18" s="35"/>
      <c r="EA18" s="35"/>
      <c r="EB18" s="35"/>
      <c r="EC18" s="35"/>
      <c r="ED18" s="35"/>
      <c r="EE18" s="35"/>
      <c r="EF18" s="35"/>
      <c r="EG18" s="35"/>
      <c r="EH18" s="35"/>
      <c r="EI18" s="35"/>
      <c r="EJ18" s="35"/>
      <c r="EK18" s="35"/>
      <c r="EL18" s="35"/>
      <c r="EM18" s="35"/>
      <c r="EN18" s="35"/>
      <c r="EO18" s="35"/>
      <c r="EP18" s="35"/>
      <c r="EQ18" s="35"/>
      <c r="ER18" s="35"/>
      <c r="ES18" s="35"/>
      <c r="ET18" s="35"/>
      <c r="EU18" s="35"/>
      <c r="EV18" s="35"/>
      <c r="EW18" s="35"/>
      <c r="EX18" s="35"/>
      <c r="EY18" s="35"/>
      <c r="EZ18" s="35"/>
      <c r="FA18" s="35"/>
      <c r="FB18" s="35"/>
      <c r="FC18" s="35"/>
      <c r="FD18" s="35"/>
      <c r="FE18" s="35"/>
      <c r="FF18" s="35"/>
      <c r="FG18" s="35"/>
      <c r="FH18" s="35"/>
      <c r="FI18" s="35"/>
      <c r="FJ18" s="35"/>
      <c r="FK18" s="35"/>
      <c r="FL18" s="35"/>
      <c r="FM18" s="35"/>
      <c r="FN18" s="35"/>
      <c r="FO18" s="35"/>
      <c r="FP18" s="35"/>
      <c r="FQ18" s="35"/>
      <c r="FR18" s="35"/>
      <c r="FS18" s="35"/>
      <c r="FT18" s="35"/>
      <c r="FU18" s="35"/>
    </row>
    <row r="19" spans="1:177" s="235" customFormat="1" ht="255.75" customHeight="1" thickBot="1" x14ac:dyDescent="0.25">
      <c r="A19" s="520"/>
      <c r="B19" s="523"/>
      <c r="C19" s="523"/>
      <c r="D19" s="523"/>
      <c r="E19" s="526"/>
      <c r="F19" s="526"/>
      <c r="G19" s="526"/>
      <c r="H19" s="532"/>
      <c r="I19" s="535"/>
      <c r="J19" s="544"/>
      <c r="K19" s="541"/>
      <c r="L19" s="541"/>
      <c r="M19" s="538"/>
      <c r="N19" s="541"/>
      <c r="O19" s="529"/>
      <c r="P19" s="529"/>
      <c r="Q19" s="529"/>
      <c r="R19" s="529"/>
      <c r="S19" s="529"/>
      <c r="T19" s="529"/>
      <c r="U19" s="529"/>
      <c r="V19" s="35"/>
      <c r="W19" s="35"/>
      <c r="X19" s="35"/>
      <c r="Y19" s="35"/>
      <c r="Z19" s="35"/>
      <c r="AA19" s="35"/>
      <c r="AB19" s="35"/>
      <c r="AC19" s="35"/>
      <c r="AD19" s="35"/>
      <c r="AE19" s="35"/>
      <c r="AF19" s="35"/>
      <c r="AG19" s="35"/>
      <c r="AH19" s="35"/>
      <c r="AI19" s="35"/>
      <c r="AJ19" s="35"/>
      <c r="AK19" s="35"/>
      <c r="AL19" s="35"/>
      <c r="AM19" s="35"/>
      <c r="AN19" s="35"/>
      <c r="AO19" s="35"/>
      <c r="AP19" s="35"/>
      <c r="AQ19" s="35"/>
      <c r="AR19" s="35"/>
      <c r="AS19" s="35"/>
      <c r="AT19" s="35"/>
      <c r="AU19" s="35"/>
      <c r="AV19" s="35"/>
      <c r="AW19" s="35"/>
      <c r="AX19" s="35"/>
      <c r="AY19" s="35"/>
      <c r="AZ19" s="35"/>
      <c r="BA19" s="35"/>
      <c r="BB19" s="35"/>
      <c r="BC19" s="35"/>
      <c r="BD19" s="35"/>
      <c r="BE19" s="35"/>
      <c r="BF19" s="35"/>
      <c r="BG19" s="35"/>
      <c r="BH19" s="35"/>
      <c r="BI19" s="35"/>
      <c r="BJ19" s="35"/>
      <c r="BK19" s="35"/>
      <c r="BL19" s="35"/>
      <c r="BM19" s="35"/>
      <c r="BN19" s="35"/>
      <c r="BO19" s="35"/>
      <c r="BP19" s="35"/>
      <c r="BQ19" s="35"/>
      <c r="BR19" s="35"/>
      <c r="BS19" s="35"/>
      <c r="BT19" s="35"/>
      <c r="BU19" s="35"/>
      <c r="BV19" s="35"/>
      <c r="BW19" s="35"/>
      <c r="BX19" s="35"/>
      <c r="BY19" s="35"/>
      <c r="BZ19" s="35"/>
      <c r="CA19" s="35"/>
      <c r="CB19" s="35"/>
      <c r="CC19" s="35"/>
      <c r="CD19" s="35"/>
      <c r="CE19" s="35"/>
      <c r="CF19" s="35"/>
      <c r="CG19" s="35"/>
      <c r="CH19" s="35"/>
      <c r="CI19" s="35"/>
      <c r="CJ19" s="35"/>
      <c r="CK19" s="35"/>
      <c r="CL19" s="35"/>
      <c r="CM19" s="35"/>
      <c r="CN19" s="35"/>
      <c r="CO19" s="35"/>
      <c r="CP19" s="35"/>
      <c r="CQ19" s="35"/>
      <c r="CR19" s="35"/>
      <c r="CS19" s="35"/>
      <c r="CT19" s="35"/>
      <c r="CU19" s="35"/>
      <c r="CV19" s="35"/>
      <c r="CW19" s="35"/>
      <c r="CX19" s="35"/>
      <c r="CY19" s="35"/>
      <c r="CZ19" s="35"/>
      <c r="DA19" s="35"/>
      <c r="DB19" s="35"/>
      <c r="DC19" s="35"/>
      <c r="DD19" s="35"/>
      <c r="DE19" s="35"/>
      <c r="DF19" s="35"/>
      <c r="DG19" s="35"/>
      <c r="DH19" s="35"/>
      <c r="DI19" s="35"/>
      <c r="DJ19" s="35"/>
      <c r="DK19" s="35"/>
      <c r="DL19" s="35"/>
      <c r="DM19" s="35"/>
      <c r="DN19" s="35"/>
      <c r="DO19" s="35"/>
      <c r="DP19" s="35"/>
      <c r="DQ19" s="35"/>
      <c r="DR19" s="35"/>
      <c r="DS19" s="35"/>
      <c r="DT19" s="35"/>
      <c r="DU19" s="35"/>
      <c r="DV19" s="35"/>
      <c r="DW19" s="35"/>
      <c r="DX19" s="35"/>
      <c r="DY19" s="35"/>
      <c r="DZ19" s="35"/>
      <c r="EA19" s="35"/>
      <c r="EB19" s="35"/>
      <c r="EC19" s="35"/>
      <c r="ED19" s="35"/>
      <c r="EE19" s="35"/>
      <c r="EF19" s="35"/>
      <c r="EG19" s="35"/>
      <c r="EH19" s="35"/>
      <c r="EI19" s="35"/>
      <c r="EJ19" s="35"/>
      <c r="EK19" s="35"/>
      <c r="EL19" s="35"/>
      <c r="EM19" s="35"/>
      <c r="EN19" s="35"/>
      <c r="EO19" s="35"/>
      <c r="EP19" s="35"/>
      <c r="EQ19" s="35"/>
      <c r="ER19" s="35"/>
      <c r="ES19" s="35"/>
      <c r="ET19" s="35"/>
      <c r="EU19" s="35"/>
      <c r="EV19" s="35"/>
      <c r="EW19" s="35"/>
      <c r="EX19" s="35"/>
      <c r="EY19" s="35"/>
      <c r="EZ19" s="35"/>
      <c r="FA19" s="35"/>
      <c r="FB19" s="35"/>
      <c r="FC19" s="35"/>
      <c r="FD19" s="35"/>
      <c r="FE19" s="35"/>
      <c r="FF19" s="35"/>
      <c r="FG19" s="35"/>
      <c r="FH19" s="35"/>
      <c r="FI19" s="35"/>
      <c r="FJ19" s="35"/>
      <c r="FK19" s="35"/>
      <c r="FL19" s="35"/>
      <c r="FM19" s="35"/>
      <c r="FN19" s="35"/>
      <c r="FO19" s="35"/>
      <c r="FP19" s="35"/>
      <c r="FQ19" s="35"/>
      <c r="FR19" s="35"/>
      <c r="FS19" s="35"/>
      <c r="FT19" s="35"/>
      <c r="FU19" s="35"/>
    </row>
    <row r="20" spans="1:177" ht="15" customHeight="1" x14ac:dyDescent="0.25">
      <c r="A20" s="518">
        <f>'Mapa Final'!A20</f>
        <v>3</v>
      </c>
      <c r="B20" s="521" t="str">
        <f>'Mapa Final'!B20</f>
        <v>Incumplimiento de los objetivos y metas trazadas para el cumplimiento de los términos legales.</v>
      </c>
      <c r="C20" s="521" t="str">
        <f>'Mapa Final'!C20</f>
        <v>Incumplimiento de las metas establecidas</v>
      </c>
      <c r="D20" s="521" t="str">
        <f>'Mapa Final'!D20</f>
        <v xml:space="preserve">1.Imprecisión al establecer lineamientos de planeaciòn  para el desarrollo de las tareas propias del despacho.
2.Deficiencia en las competencias necesarias del personal del despacho. 
3.Insuficiencia de equipos y soporte tecnológicos para el trabajo presencial y  virtual.
4.Complejidad de los procesos judiciales.
5.Insuficiencia de personal para la carga laboral presentada.
</v>
      </c>
      <c r="E20" s="524" t="str">
        <f>'Mapa Final'!E20</f>
        <v>Alto de volumen  de los trámites procesales</v>
      </c>
      <c r="F20" s="524" t="str">
        <f>'Mapa Final'!F20</f>
        <v>Posibilidad de Incumplimiento de las metas establecidas debido al alto de volumen  de trámites procesales</v>
      </c>
      <c r="G20" s="524" t="str">
        <f>'Mapa Final'!G20</f>
        <v>Usuarios, productos y prácticas organizacionales</v>
      </c>
      <c r="H20" s="530" t="str">
        <f>'Mapa Final'!I20</f>
        <v>Muy Alta</v>
      </c>
      <c r="I20" s="533" t="str">
        <f>'Mapa Final'!L20</f>
        <v>Moderado</v>
      </c>
      <c r="J20" s="542" t="str">
        <f>'Mapa Final'!N20</f>
        <v xml:space="preserve">Alto </v>
      </c>
      <c r="K20" s="539" t="str">
        <f>'Mapa Final'!AA20</f>
        <v>Media</v>
      </c>
      <c r="L20" s="539" t="str">
        <f>'Mapa Final'!AE20</f>
        <v>Moderado</v>
      </c>
      <c r="M20" s="536" t="str">
        <f>'Mapa Final'!AG20</f>
        <v>Moderado</v>
      </c>
      <c r="N20" s="539" t="str">
        <f>'Mapa Final'!AH20</f>
        <v>Aceptar</v>
      </c>
      <c r="O20" s="527"/>
      <c r="P20" s="527"/>
      <c r="Q20" s="527"/>
      <c r="R20" s="527"/>
      <c r="S20" s="527"/>
      <c r="T20" s="527"/>
      <c r="U20" s="527"/>
      <c r="V20" s="35"/>
      <c r="W20" s="35"/>
    </row>
    <row r="21" spans="1:177" x14ac:dyDescent="0.25">
      <c r="A21" s="519"/>
      <c r="B21" s="522"/>
      <c r="C21" s="522"/>
      <c r="D21" s="522"/>
      <c r="E21" s="525"/>
      <c r="F21" s="525"/>
      <c r="G21" s="525"/>
      <c r="H21" s="531"/>
      <c r="I21" s="534"/>
      <c r="J21" s="543"/>
      <c r="K21" s="540"/>
      <c r="L21" s="540"/>
      <c r="M21" s="537"/>
      <c r="N21" s="540"/>
      <c r="O21" s="528"/>
      <c r="P21" s="528"/>
      <c r="Q21" s="528"/>
      <c r="R21" s="528"/>
      <c r="S21" s="528"/>
      <c r="T21" s="528"/>
      <c r="U21" s="528"/>
      <c r="V21" s="35"/>
      <c r="W21" s="35"/>
    </row>
    <row r="22" spans="1:177" x14ac:dyDescent="0.25">
      <c r="A22" s="519"/>
      <c r="B22" s="522"/>
      <c r="C22" s="522"/>
      <c r="D22" s="522"/>
      <c r="E22" s="525"/>
      <c r="F22" s="525"/>
      <c r="G22" s="525"/>
      <c r="H22" s="531"/>
      <c r="I22" s="534"/>
      <c r="J22" s="543"/>
      <c r="K22" s="540"/>
      <c r="L22" s="540"/>
      <c r="M22" s="537"/>
      <c r="N22" s="540"/>
      <c r="O22" s="528"/>
      <c r="P22" s="528"/>
      <c r="Q22" s="528"/>
      <c r="R22" s="528"/>
      <c r="S22" s="528"/>
      <c r="T22" s="528"/>
      <c r="U22" s="528"/>
      <c r="V22" s="35"/>
      <c r="W22" s="35"/>
    </row>
    <row r="23" spans="1:177" x14ac:dyDescent="0.25">
      <c r="A23" s="519"/>
      <c r="B23" s="522"/>
      <c r="C23" s="522"/>
      <c r="D23" s="522"/>
      <c r="E23" s="525"/>
      <c r="F23" s="525"/>
      <c r="G23" s="525"/>
      <c r="H23" s="531"/>
      <c r="I23" s="534"/>
      <c r="J23" s="543"/>
      <c r="K23" s="540"/>
      <c r="L23" s="540"/>
      <c r="M23" s="537"/>
      <c r="N23" s="540"/>
      <c r="O23" s="528"/>
      <c r="P23" s="528"/>
      <c r="Q23" s="528"/>
      <c r="R23" s="528"/>
      <c r="S23" s="528"/>
      <c r="T23" s="528"/>
      <c r="U23" s="528"/>
      <c r="V23" s="35"/>
      <c r="W23" s="35"/>
    </row>
    <row r="24" spans="1:177" ht="307.5" customHeight="1" thickBot="1" x14ac:dyDescent="0.3">
      <c r="A24" s="520"/>
      <c r="B24" s="523"/>
      <c r="C24" s="523"/>
      <c r="D24" s="523"/>
      <c r="E24" s="526"/>
      <c r="F24" s="526"/>
      <c r="G24" s="526"/>
      <c r="H24" s="532"/>
      <c r="I24" s="535"/>
      <c r="J24" s="544"/>
      <c r="K24" s="541"/>
      <c r="L24" s="541"/>
      <c r="M24" s="538"/>
      <c r="N24" s="541"/>
      <c r="O24" s="529"/>
      <c r="P24" s="529"/>
      <c r="Q24" s="529"/>
      <c r="R24" s="529"/>
      <c r="S24" s="529"/>
      <c r="T24" s="529"/>
      <c r="U24" s="529"/>
      <c r="V24" s="35"/>
      <c r="W24" s="35"/>
    </row>
    <row r="25" spans="1:177" ht="15" customHeight="1" x14ac:dyDescent="0.25">
      <c r="A25" s="518">
        <f>'Mapa Final'!A25</f>
        <v>4</v>
      </c>
      <c r="B25" s="521" t="str">
        <f>'Mapa Final'!B25</f>
        <v xml:space="preserve">Inexactitud en el registro de la gestion de los procesos misionales y actuaciones administrativa </v>
      </c>
      <c r="C25" s="521" t="str">
        <f>'Mapa Final'!C25</f>
        <v>Incumplimiento de las metas establecidas</v>
      </c>
      <c r="D25" s="521" t="str">
        <f>'Mapa Final'!D25</f>
        <v xml:space="preserve">1. Errores en la información registrada en los aplicativos Justicia XXI WEB y SIERJU-BI
2.Insuficiencia de personal para la carga laboral presentada. 
3.Fallas en la funcionalidad de los aplicativos    
4.Incremento de solicitudes  por la  alta demanda judiciales 
5.Inadecuado control de verificación del registro de la información </v>
      </c>
      <c r="E25" s="524" t="str">
        <f>'Mapa Final'!E25</f>
        <v xml:space="preserve">Inadecuado registro de la gestion de los procesos misionales y actuaciones administrativa </v>
      </c>
      <c r="F25" s="524" t="str">
        <f>'Mapa Final'!F25</f>
        <v xml:space="preserve">Posibilidad de incumplimiento de las metas establecidas debido al  inadecuado registro de la gestion de los procesos misionales y actuaciones administrativa </v>
      </c>
      <c r="G25" s="524" t="str">
        <f>'Mapa Final'!G25</f>
        <v>Usuarios, productos y prácticas organizacionales</v>
      </c>
      <c r="H25" s="530" t="str">
        <f>'Mapa Final'!I25</f>
        <v>Muy Alta</v>
      </c>
      <c r="I25" s="533" t="str">
        <f>'Mapa Final'!L25</f>
        <v>Moderado</v>
      </c>
      <c r="J25" s="542" t="str">
        <f>'Mapa Final'!N25</f>
        <v xml:space="preserve">Alto </v>
      </c>
      <c r="K25" s="539" t="str">
        <f>'Mapa Final'!AA25</f>
        <v>Media</v>
      </c>
      <c r="L25" s="539" t="str">
        <f>'Mapa Final'!AE25</f>
        <v>Moderado</v>
      </c>
      <c r="M25" s="536" t="str">
        <f>'Mapa Final'!AG25</f>
        <v>Moderado</v>
      </c>
      <c r="N25" s="539" t="str">
        <f>'Mapa Final'!AH25</f>
        <v>Aceptar</v>
      </c>
      <c r="O25" s="527"/>
      <c r="P25" s="527"/>
      <c r="Q25" s="527"/>
      <c r="R25" s="527"/>
      <c r="S25" s="527"/>
      <c r="T25" s="527"/>
      <c r="U25" s="527"/>
    </row>
    <row r="26" spans="1:177" x14ac:dyDescent="0.25">
      <c r="A26" s="519"/>
      <c r="B26" s="522"/>
      <c r="C26" s="522"/>
      <c r="D26" s="522"/>
      <c r="E26" s="525"/>
      <c r="F26" s="525"/>
      <c r="G26" s="525"/>
      <c r="H26" s="531"/>
      <c r="I26" s="534"/>
      <c r="J26" s="543"/>
      <c r="K26" s="540"/>
      <c r="L26" s="540"/>
      <c r="M26" s="537"/>
      <c r="N26" s="540"/>
      <c r="O26" s="528"/>
      <c r="P26" s="528"/>
      <c r="Q26" s="528"/>
      <c r="R26" s="528"/>
      <c r="S26" s="528"/>
      <c r="T26" s="528"/>
      <c r="U26" s="528"/>
    </row>
    <row r="27" spans="1:177" x14ac:dyDescent="0.25">
      <c r="A27" s="519"/>
      <c r="B27" s="522"/>
      <c r="C27" s="522"/>
      <c r="D27" s="522"/>
      <c r="E27" s="525"/>
      <c r="F27" s="525"/>
      <c r="G27" s="525"/>
      <c r="H27" s="531"/>
      <c r="I27" s="534"/>
      <c r="J27" s="543"/>
      <c r="K27" s="540"/>
      <c r="L27" s="540"/>
      <c r="M27" s="537"/>
      <c r="N27" s="540"/>
      <c r="O27" s="528"/>
      <c r="P27" s="528"/>
      <c r="Q27" s="528"/>
      <c r="R27" s="528"/>
      <c r="S27" s="528"/>
      <c r="T27" s="528"/>
      <c r="U27" s="528"/>
    </row>
    <row r="28" spans="1:177" x14ac:dyDescent="0.25">
      <c r="A28" s="519"/>
      <c r="B28" s="522"/>
      <c r="C28" s="522"/>
      <c r="D28" s="522"/>
      <c r="E28" s="525"/>
      <c r="F28" s="525"/>
      <c r="G28" s="525"/>
      <c r="H28" s="531"/>
      <c r="I28" s="534"/>
      <c r="J28" s="543"/>
      <c r="K28" s="540"/>
      <c r="L28" s="540"/>
      <c r="M28" s="537"/>
      <c r="N28" s="540"/>
      <c r="O28" s="528"/>
      <c r="P28" s="528"/>
      <c r="Q28" s="528"/>
      <c r="R28" s="528"/>
      <c r="S28" s="528"/>
      <c r="T28" s="528"/>
      <c r="U28" s="528"/>
    </row>
    <row r="29" spans="1:177" ht="254.25" customHeight="1" thickBot="1" x14ac:dyDescent="0.3">
      <c r="A29" s="520"/>
      <c r="B29" s="523"/>
      <c r="C29" s="523"/>
      <c r="D29" s="523"/>
      <c r="E29" s="526"/>
      <c r="F29" s="526"/>
      <c r="G29" s="526"/>
      <c r="H29" s="532"/>
      <c r="I29" s="535"/>
      <c r="J29" s="544"/>
      <c r="K29" s="541"/>
      <c r="L29" s="541"/>
      <c r="M29" s="538"/>
      <c r="N29" s="541"/>
      <c r="O29" s="529"/>
      <c r="P29" s="529"/>
      <c r="Q29" s="529"/>
      <c r="R29" s="529"/>
      <c r="S29" s="529"/>
      <c r="T29" s="529"/>
      <c r="U29" s="529"/>
    </row>
    <row r="30" spans="1:177" ht="15" customHeight="1" x14ac:dyDescent="0.25">
      <c r="A30" s="518">
        <f>'Mapa Final'!A29</f>
        <v>5</v>
      </c>
      <c r="B30" s="521" t="str">
        <f>'Mapa Final'!B29</f>
        <v>Inconsistencias en el reparto</v>
      </c>
      <c r="C30" s="521" t="str">
        <f>'Mapa Final'!C29</f>
        <v>Incumplimiento de las metas establecidas</v>
      </c>
      <c r="D30" s="521" t="str">
        <f>'Mapa Final'!D29</f>
        <v xml:space="preserve">1.Falta de planeacion y organizacion en el proceso de reparto. 
2. Falta de capacidad instalada para atender el alto volúmen de trabajo debido a la cantidad de expedientes que se recepcionan.           
3. Errores en el diligenciamiento del acta de reparto.
</v>
      </c>
      <c r="E30" s="524" t="str">
        <f>'Mapa Final'!E29</f>
        <v>Falencia en la gestión, control y seguimiento del proceso de reparto</v>
      </c>
      <c r="F30" s="524" t="str">
        <f>'Mapa Final'!F29</f>
        <v>Posibilidad de incumplimiento de las metas establecidas debido a la falencia en la gestión, control y seguimiento del proceso de reparto</v>
      </c>
      <c r="G30" s="524" t="str">
        <f>'Mapa Final'!G29</f>
        <v>Ejecución y Administración de Procesos</v>
      </c>
      <c r="H30" s="530" t="str">
        <f>'Mapa Final'!I29</f>
        <v>Muy Alta</v>
      </c>
      <c r="I30" s="533" t="str">
        <f>'Mapa Final'!L29</f>
        <v>Moderado</v>
      </c>
      <c r="J30" s="542" t="str">
        <f>'Mapa Final'!N29</f>
        <v xml:space="preserve">Alto </v>
      </c>
      <c r="K30" s="539" t="str">
        <f>'Mapa Final'!AA29</f>
        <v>Media</v>
      </c>
      <c r="L30" s="539" t="str">
        <f>'Mapa Final'!AE29</f>
        <v>Moderado</v>
      </c>
      <c r="M30" s="536" t="str">
        <f>'Mapa Final'!AG29</f>
        <v>Moderado</v>
      </c>
      <c r="N30" s="539" t="str">
        <f>'Mapa Final'!AH29</f>
        <v>Aceptar</v>
      </c>
      <c r="O30" s="527"/>
      <c r="P30" s="527"/>
      <c r="Q30" s="527"/>
      <c r="R30" s="527"/>
      <c r="S30" s="527"/>
      <c r="T30" s="527"/>
      <c r="U30" s="527"/>
    </row>
    <row r="31" spans="1:177" x14ac:dyDescent="0.25">
      <c r="A31" s="519"/>
      <c r="B31" s="522"/>
      <c r="C31" s="522"/>
      <c r="D31" s="522"/>
      <c r="E31" s="525"/>
      <c r="F31" s="525"/>
      <c r="G31" s="525"/>
      <c r="H31" s="531"/>
      <c r="I31" s="534"/>
      <c r="J31" s="543"/>
      <c r="K31" s="540"/>
      <c r="L31" s="540"/>
      <c r="M31" s="537"/>
      <c r="N31" s="540"/>
      <c r="O31" s="528"/>
      <c r="P31" s="528"/>
      <c r="Q31" s="528"/>
      <c r="R31" s="528"/>
      <c r="S31" s="528"/>
      <c r="T31" s="528"/>
      <c r="U31" s="528"/>
    </row>
    <row r="32" spans="1:177" x14ac:dyDescent="0.25">
      <c r="A32" s="519"/>
      <c r="B32" s="522"/>
      <c r="C32" s="522"/>
      <c r="D32" s="522"/>
      <c r="E32" s="525"/>
      <c r="F32" s="525"/>
      <c r="G32" s="525"/>
      <c r="H32" s="531"/>
      <c r="I32" s="534"/>
      <c r="J32" s="543"/>
      <c r="K32" s="540"/>
      <c r="L32" s="540"/>
      <c r="M32" s="537"/>
      <c r="N32" s="540"/>
      <c r="O32" s="528"/>
      <c r="P32" s="528"/>
      <c r="Q32" s="528"/>
      <c r="R32" s="528"/>
      <c r="S32" s="528"/>
      <c r="T32" s="528"/>
      <c r="U32" s="528"/>
    </row>
    <row r="33" spans="1:21" x14ac:dyDescent="0.25">
      <c r="A33" s="519"/>
      <c r="B33" s="522"/>
      <c r="C33" s="522"/>
      <c r="D33" s="522"/>
      <c r="E33" s="525"/>
      <c r="F33" s="525"/>
      <c r="G33" s="525"/>
      <c r="H33" s="531"/>
      <c r="I33" s="534"/>
      <c r="J33" s="543"/>
      <c r="K33" s="540"/>
      <c r="L33" s="540"/>
      <c r="M33" s="537"/>
      <c r="N33" s="540"/>
      <c r="O33" s="528"/>
      <c r="P33" s="528"/>
      <c r="Q33" s="528"/>
      <c r="R33" s="528"/>
      <c r="S33" s="528"/>
      <c r="T33" s="528"/>
      <c r="U33" s="528"/>
    </row>
    <row r="34" spans="1:21" ht="230.25" customHeight="1" thickBot="1" x14ac:dyDescent="0.3">
      <c r="A34" s="520"/>
      <c r="B34" s="523"/>
      <c r="C34" s="523"/>
      <c r="D34" s="523"/>
      <c r="E34" s="526"/>
      <c r="F34" s="526"/>
      <c r="G34" s="526"/>
      <c r="H34" s="532"/>
      <c r="I34" s="535"/>
      <c r="J34" s="544"/>
      <c r="K34" s="541"/>
      <c r="L34" s="541"/>
      <c r="M34" s="538"/>
      <c r="N34" s="541"/>
      <c r="O34" s="529"/>
      <c r="P34" s="529"/>
      <c r="Q34" s="529"/>
      <c r="R34" s="529"/>
      <c r="S34" s="529"/>
      <c r="T34" s="529"/>
      <c r="U34" s="529"/>
    </row>
    <row r="35" spans="1:21" ht="15" customHeight="1" x14ac:dyDescent="0.25">
      <c r="A35" s="518">
        <f>'Mapa Final'!A33</f>
        <v>6</v>
      </c>
      <c r="B35" s="521" t="str">
        <f>'Mapa Final'!B33</f>
        <v>Error en las notificaciones judicales</v>
      </c>
      <c r="C35" s="521" t="str">
        <f>'Mapa Final'!C33</f>
        <v>Incumplimiento de las metas establecidas</v>
      </c>
      <c r="D35" s="521" t="str">
        <f>'Mapa Final'!D33</f>
        <v>1. Falta de seguimiento y control del cumplimiento efectivo de la actividad asignada. 
2. Falta de informaciòn pertinente para realizar la actividad (correos errados, direcciones erradas de las partes). 
3. Falta de recursos, medios electrònicos y tecnològicos para el cumplimiento de la actividad.  
4.Carencia de vinculaciòn de las partes y terceros que genera nulidades, demoras en el proceso.</v>
      </c>
      <c r="E35" s="524" t="str">
        <f>'Mapa Final'!E33</f>
        <v xml:space="preserve">Inadecuada comunicación de las notificaciones judiciales </v>
      </c>
      <c r="F35" s="524" t="str">
        <f>'Mapa Final'!F33</f>
        <v xml:space="preserve">Posibilidad de incumplimiento de las metas establecidas debido a la inadecuada comunicación de las notificaciones judiciales </v>
      </c>
      <c r="G35" s="524" t="str">
        <f>'Mapa Final'!G33</f>
        <v>Ejecución y Administración de Procesos</v>
      </c>
      <c r="H35" s="530" t="str">
        <f>'Mapa Final'!I33</f>
        <v>Muy Alta</v>
      </c>
      <c r="I35" s="533" t="str">
        <f>'Mapa Final'!L33</f>
        <v>Moderado</v>
      </c>
      <c r="J35" s="542" t="str">
        <f>'Mapa Final'!N33</f>
        <v xml:space="preserve">Alto </v>
      </c>
      <c r="K35" s="539" t="str">
        <f>'Mapa Final'!AA33</f>
        <v>Media</v>
      </c>
      <c r="L35" s="539" t="str">
        <f>'Mapa Final'!AE33</f>
        <v>Moderado</v>
      </c>
      <c r="M35" s="536" t="str">
        <f>'Mapa Final'!AG33</f>
        <v>Moderado</v>
      </c>
      <c r="N35" s="539" t="str">
        <f>'Mapa Final'!AH33</f>
        <v>Aceptar</v>
      </c>
      <c r="O35" s="527"/>
      <c r="P35" s="527"/>
      <c r="Q35" s="527"/>
      <c r="R35" s="527"/>
      <c r="S35" s="527"/>
      <c r="T35" s="527"/>
      <c r="U35" s="527"/>
    </row>
    <row r="36" spans="1:21" x14ac:dyDescent="0.25">
      <c r="A36" s="519"/>
      <c r="B36" s="522"/>
      <c r="C36" s="522"/>
      <c r="D36" s="522"/>
      <c r="E36" s="525"/>
      <c r="F36" s="525"/>
      <c r="G36" s="525"/>
      <c r="H36" s="531"/>
      <c r="I36" s="534"/>
      <c r="J36" s="543"/>
      <c r="K36" s="540"/>
      <c r="L36" s="540"/>
      <c r="M36" s="537"/>
      <c r="N36" s="540"/>
      <c r="O36" s="528"/>
      <c r="P36" s="528"/>
      <c r="Q36" s="528"/>
      <c r="R36" s="528"/>
      <c r="S36" s="528"/>
      <c r="T36" s="528"/>
      <c r="U36" s="528"/>
    </row>
    <row r="37" spans="1:21" x14ac:dyDescent="0.25">
      <c r="A37" s="519"/>
      <c r="B37" s="522"/>
      <c r="C37" s="522"/>
      <c r="D37" s="522"/>
      <c r="E37" s="525"/>
      <c r="F37" s="525"/>
      <c r="G37" s="525"/>
      <c r="H37" s="531"/>
      <c r="I37" s="534"/>
      <c r="J37" s="543"/>
      <c r="K37" s="540"/>
      <c r="L37" s="540"/>
      <c r="M37" s="537"/>
      <c r="N37" s="540"/>
      <c r="O37" s="528"/>
      <c r="P37" s="528"/>
      <c r="Q37" s="528"/>
      <c r="R37" s="528"/>
      <c r="S37" s="528"/>
      <c r="T37" s="528"/>
      <c r="U37" s="528"/>
    </row>
    <row r="38" spans="1:21" x14ac:dyDescent="0.25">
      <c r="A38" s="519"/>
      <c r="B38" s="522"/>
      <c r="C38" s="522"/>
      <c r="D38" s="522"/>
      <c r="E38" s="525"/>
      <c r="F38" s="525"/>
      <c r="G38" s="525"/>
      <c r="H38" s="531"/>
      <c r="I38" s="534"/>
      <c r="J38" s="543"/>
      <c r="K38" s="540"/>
      <c r="L38" s="540"/>
      <c r="M38" s="537"/>
      <c r="N38" s="540"/>
      <c r="O38" s="528"/>
      <c r="P38" s="528"/>
      <c r="Q38" s="528"/>
      <c r="R38" s="528"/>
      <c r="S38" s="528"/>
      <c r="T38" s="528"/>
      <c r="U38" s="528"/>
    </row>
    <row r="39" spans="1:21" ht="234.75" customHeight="1" thickBot="1" x14ac:dyDescent="0.3">
      <c r="A39" s="520"/>
      <c r="B39" s="523"/>
      <c r="C39" s="523"/>
      <c r="D39" s="523"/>
      <c r="E39" s="526"/>
      <c r="F39" s="526"/>
      <c r="G39" s="526"/>
      <c r="H39" s="532"/>
      <c r="I39" s="535"/>
      <c r="J39" s="544"/>
      <c r="K39" s="541"/>
      <c r="L39" s="541"/>
      <c r="M39" s="538"/>
      <c r="N39" s="541"/>
      <c r="O39" s="529"/>
      <c r="P39" s="529"/>
      <c r="Q39" s="529"/>
      <c r="R39" s="529"/>
      <c r="S39" s="529"/>
      <c r="T39" s="529"/>
      <c r="U39" s="529"/>
    </row>
    <row r="40" spans="1:21" x14ac:dyDescent="0.25">
      <c r="A40" s="518">
        <f>'Mapa Final'!A38</f>
        <v>7</v>
      </c>
      <c r="B40" s="521" t="str">
        <f>'Mapa Final'!B38</f>
        <v>Pérdida de documentos</v>
      </c>
      <c r="C40" s="521" t="str">
        <f>'Mapa Final'!C38</f>
        <v>Afectación en la Prestación del Servicio de Justicia</v>
      </c>
      <c r="D40" s="521" t="str">
        <f>'Mapa Final'!D38</f>
        <v>1. Falta de implementación del expediente electrónico en todas las dependencias y juzgados
2.Falta de software institucional para el control en el archivo de documentos tanto físicos como virtuales.
3.Desconocimiento e inaplicabilidad de las Tablas de Retención Documental (TRD)
4.Volumen excesivo de ingreso de expedientes para el personal asignado,  generando demoras en la organización de los expediente
5. Carencia de organización documental</v>
      </c>
      <c r="E40" s="524" t="str">
        <f>'Mapa Final'!E38</f>
        <v>Extravío de documentos temporal o definitivo de los procesos judiciales</v>
      </c>
      <c r="F40" s="524" t="str">
        <f>'Mapa Final'!F38</f>
        <v>Posibilidad de la afectación en la Prestación del Servicio de Justicia debido al extravío de documentos temporal o definitivo de los procesos judiciales</v>
      </c>
      <c r="G40" s="524" t="str">
        <f>'Mapa Final'!G38</f>
        <v>Usuarios, productos y prácticas organizacionales</v>
      </c>
      <c r="H40" s="530" t="str">
        <f>'Mapa Final'!I38</f>
        <v>Muy Alta</v>
      </c>
      <c r="I40" s="533" t="str">
        <f>'Mapa Final'!L38</f>
        <v>Mayor</v>
      </c>
      <c r="J40" s="542" t="str">
        <f>'Mapa Final'!N38</f>
        <v xml:space="preserve">Alto </v>
      </c>
      <c r="K40" s="539" t="str">
        <f>'Mapa Final'!AA38</f>
        <v>Media</v>
      </c>
      <c r="L40" s="539" t="str">
        <f>'Mapa Final'!AE38</f>
        <v>Mayor</v>
      </c>
      <c r="M40" s="536" t="str">
        <f>'Mapa Final'!AG38</f>
        <v xml:space="preserve">Alto </v>
      </c>
      <c r="N40" s="539" t="str">
        <f>'Mapa Final'!AH38</f>
        <v>Evitar</v>
      </c>
      <c r="O40" s="527"/>
      <c r="P40" s="527"/>
      <c r="Q40" s="527"/>
      <c r="R40" s="527"/>
      <c r="S40" s="527"/>
      <c r="T40" s="527"/>
      <c r="U40" s="527"/>
    </row>
    <row r="41" spans="1:21" x14ac:dyDescent="0.25">
      <c r="A41" s="519"/>
      <c r="B41" s="522"/>
      <c r="C41" s="522"/>
      <c r="D41" s="522"/>
      <c r="E41" s="525"/>
      <c r="F41" s="525"/>
      <c r="G41" s="525"/>
      <c r="H41" s="531"/>
      <c r="I41" s="534"/>
      <c r="J41" s="543"/>
      <c r="K41" s="540"/>
      <c r="L41" s="540"/>
      <c r="M41" s="537"/>
      <c r="N41" s="540"/>
      <c r="O41" s="528"/>
      <c r="P41" s="528"/>
      <c r="Q41" s="528"/>
      <c r="R41" s="528"/>
      <c r="S41" s="528"/>
      <c r="T41" s="528"/>
      <c r="U41" s="528"/>
    </row>
    <row r="42" spans="1:21" x14ac:dyDescent="0.25">
      <c r="A42" s="519"/>
      <c r="B42" s="522"/>
      <c r="C42" s="522"/>
      <c r="D42" s="522"/>
      <c r="E42" s="525"/>
      <c r="F42" s="525"/>
      <c r="G42" s="525"/>
      <c r="H42" s="531"/>
      <c r="I42" s="534"/>
      <c r="J42" s="543"/>
      <c r="K42" s="540"/>
      <c r="L42" s="540"/>
      <c r="M42" s="537"/>
      <c r="N42" s="540"/>
      <c r="O42" s="528"/>
      <c r="P42" s="528"/>
      <c r="Q42" s="528"/>
      <c r="R42" s="528"/>
      <c r="S42" s="528"/>
      <c r="T42" s="528"/>
      <c r="U42" s="528"/>
    </row>
    <row r="43" spans="1:21" x14ac:dyDescent="0.25">
      <c r="A43" s="519"/>
      <c r="B43" s="522"/>
      <c r="C43" s="522"/>
      <c r="D43" s="522"/>
      <c r="E43" s="525"/>
      <c r="F43" s="525"/>
      <c r="G43" s="525"/>
      <c r="H43" s="531"/>
      <c r="I43" s="534"/>
      <c r="J43" s="543"/>
      <c r="K43" s="540"/>
      <c r="L43" s="540"/>
      <c r="M43" s="537"/>
      <c r="N43" s="540"/>
      <c r="O43" s="528"/>
      <c r="P43" s="528"/>
      <c r="Q43" s="528"/>
      <c r="R43" s="528"/>
      <c r="S43" s="528"/>
      <c r="T43" s="528"/>
      <c r="U43" s="528"/>
    </row>
    <row r="44" spans="1:21" ht="194.25" customHeight="1" thickBot="1" x14ac:dyDescent="0.3">
      <c r="A44" s="520"/>
      <c r="B44" s="523"/>
      <c r="C44" s="523"/>
      <c r="D44" s="523"/>
      <c r="E44" s="526"/>
      <c r="F44" s="526"/>
      <c r="G44" s="526"/>
      <c r="H44" s="532"/>
      <c r="I44" s="535"/>
      <c r="J44" s="544"/>
      <c r="K44" s="541"/>
      <c r="L44" s="541"/>
      <c r="M44" s="538"/>
      <c r="N44" s="541"/>
      <c r="O44" s="529"/>
      <c r="P44" s="529"/>
      <c r="Q44" s="529"/>
      <c r="R44" s="529"/>
      <c r="S44" s="529"/>
      <c r="T44" s="529"/>
      <c r="U44" s="529"/>
    </row>
    <row r="45" spans="1:21" x14ac:dyDescent="0.25">
      <c r="A45" s="518">
        <f>'Mapa Final'!A43</f>
        <v>8</v>
      </c>
      <c r="B45" s="521" t="str">
        <f>'Mapa Final'!B43</f>
        <v>Corrupción</v>
      </c>
      <c r="C45" s="521" t="str">
        <f>'Mapa Final'!C43</f>
        <v>Reputacional (Corrupción)</v>
      </c>
      <c r="D45" s="521" t="str">
        <f>'Mapa Final'!D43</f>
        <v xml:space="preserve">1.Insuficientes programas de capacitación para la toma de conciencia debido al desconocimiento de l ley antisoborno (ISO 37001:2016) y   de los  valores y principios propios de la entidad.
2. Desconocimiento del Código de Etica y Buen Gobierno.    
3.Carencia de compromiso  y transparencia de los servidores judiciales con la entidad  
4.Deficiencia del control y seguimiento de la gestión ejercida por los servidores judiciales.
5.Obtención de beneficios propios </v>
      </c>
      <c r="E45" s="524" t="str">
        <f>'Mapa Final'!E43</f>
        <v xml:space="preserve">Carencia en transparencia, etica y valores . </v>
      </c>
      <c r="F45" s="524" t="str">
        <f>'Mapa Final'!F43</f>
        <v xml:space="preserve">Posibilidad de actos indebidos de  los servidores judiciales debido a  la carencia en transparencia, etica y valores </v>
      </c>
      <c r="G45" s="524" t="str">
        <f>'Mapa Final'!G43</f>
        <v>Fraude Interno</v>
      </c>
      <c r="H45" s="530" t="str">
        <f>'Mapa Final'!I43</f>
        <v>Muy Alta</v>
      </c>
      <c r="I45" s="533" t="str">
        <f>'Mapa Final'!L43</f>
        <v>Mayor</v>
      </c>
      <c r="J45" s="542" t="str">
        <f>'Mapa Final'!N43</f>
        <v xml:space="preserve">Alto </v>
      </c>
      <c r="K45" s="539" t="str">
        <f>'Mapa Final'!AA43</f>
        <v>Media</v>
      </c>
      <c r="L45" s="539" t="str">
        <f>'Mapa Final'!AE43</f>
        <v>Mayor</v>
      </c>
      <c r="M45" s="536" t="str">
        <f>'Mapa Final'!AG43</f>
        <v xml:space="preserve">Alto </v>
      </c>
      <c r="N45" s="539" t="str">
        <f>'Mapa Final'!AH43</f>
        <v>Evitar</v>
      </c>
      <c r="O45" s="527"/>
      <c r="P45" s="527"/>
      <c r="Q45" s="527"/>
      <c r="R45" s="527"/>
      <c r="S45" s="527"/>
      <c r="T45" s="527"/>
      <c r="U45" s="527"/>
    </row>
    <row r="46" spans="1:21" x14ac:dyDescent="0.25">
      <c r="A46" s="519"/>
      <c r="B46" s="522"/>
      <c r="C46" s="522"/>
      <c r="D46" s="522"/>
      <c r="E46" s="525"/>
      <c r="F46" s="525"/>
      <c r="G46" s="525"/>
      <c r="H46" s="531"/>
      <c r="I46" s="534"/>
      <c r="J46" s="543"/>
      <c r="K46" s="540"/>
      <c r="L46" s="540"/>
      <c r="M46" s="537"/>
      <c r="N46" s="540"/>
      <c r="O46" s="528"/>
      <c r="P46" s="528"/>
      <c r="Q46" s="528"/>
      <c r="R46" s="528"/>
      <c r="S46" s="528"/>
      <c r="T46" s="528"/>
      <c r="U46" s="528"/>
    </row>
    <row r="47" spans="1:21" x14ac:dyDescent="0.25">
      <c r="A47" s="519"/>
      <c r="B47" s="522"/>
      <c r="C47" s="522"/>
      <c r="D47" s="522"/>
      <c r="E47" s="525"/>
      <c r="F47" s="525"/>
      <c r="G47" s="525"/>
      <c r="H47" s="531"/>
      <c r="I47" s="534"/>
      <c r="J47" s="543"/>
      <c r="K47" s="540"/>
      <c r="L47" s="540"/>
      <c r="M47" s="537"/>
      <c r="N47" s="540"/>
      <c r="O47" s="528"/>
      <c r="P47" s="528"/>
      <c r="Q47" s="528"/>
      <c r="R47" s="528"/>
      <c r="S47" s="528"/>
      <c r="T47" s="528"/>
      <c r="U47" s="528"/>
    </row>
    <row r="48" spans="1:21" x14ac:dyDescent="0.25">
      <c r="A48" s="519"/>
      <c r="B48" s="522"/>
      <c r="C48" s="522"/>
      <c r="D48" s="522"/>
      <c r="E48" s="525"/>
      <c r="F48" s="525"/>
      <c r="G48" s="525"/>
      <c r="H48" s="531"/>
      <c r="I48" s="534"/>
      <c r="J48" s="543"/>
      <c r="K48" s="540"/>
      <c r="L48" s="540"/>
      <c r="M48" s="537"/>
      <c r="N48" s="540"/>
      <c r="O48" s="528"/>
      <c r="P48" s="528"/>
      <c r="Q48" s="528"/>
      <c r="R48" s="528"/>
      <c r="S48" s="528"/>
      <c r="T48" s="528"/>
      <c r="U48" s="528"/>
    </row>
    <row r="49" spans="1:21" ht="188.25" customHeight="1" thickBot="1" x14ac:dyDescent="0.3">
      <c r="A49" s="520"/>
      <c r="B49" s="523"/>
      <c r="C49" s="523"/>
      <c r="D49" s="523"/>
      <c r="E49" s="526"/>
      <c r="F49" s="526"/>
      <c r="G49" s="526"/>
      <c r="H49" s="532"/>
      <c r="I49" s="535"/>
      <c r="J49" s="544"/>
      <c r="K49" s="541"/>
      <c r="L49" s="541"/>
      <c r="M49" s="538"/>
      <c r="N49" s="541"/>
      <c r="O49" s="529"/>
      <c r="P49" s="529"/>
      <c r="Q49" s="529"/>
      <c r="R49" s="529"/>
      <c r="S49" s="529"/>
      <c r="T49" s="529"/>
      <c r="U49" s="529"/>
    </row>
    <row r="50" spans="1:21" x14ac:dyDescent="0.25">
      <c r="A50" s="518">
        <f>'Mapa Final'!A48</f>
        <v>9</v>
      </c>
      <c r="B50" s="521" t="str">
        <f>'Mapa Final'!B48</f>
        <v>Interrupción o demora en el Servicio Público de Administrar  Justicia</v>
      </c>
      <c r="C50" s="521" t="str">
        <f>'Mapa Final'!C48</f>
        <v>Afectación en la Prestación del Servicio de Justicia</v>
      </c>
      <c r="D50" s="521" t="str">
        <f>'Mapa Final'!D48</f>
        <v>1. Paro por sindicato
2. Huelgas, protestas ciudadana
3. Disturbios o hechos violentos
4.Pandemia
5.Emergencias Ambientales</v>
      </c>
      <c r="E50" s="524" t="str">
        <f>'Mapa Final'!E48</f>
        <v>Suceso de fuerza mayor que imposibilitan la gestión judicial</v>
      </c>
      <c r="F50" s="524" t="str">
        <f>'Mapa Final'!F48</f>
        <v>Posibilidad de  afectación en la Prestación del Servicio de Justicia debido a un suceso de fuerza mayor que imposibilita la gestión judicial</v>
      </c>
      <c r="G50" s="524" t="str">
        <f>'Mapa Final'!G48</f>
        <v>Usuarios, productos y prácticas organizacionales</v>
      </c>
      <c r="H50" s="530" t="str">
        <f>'Mapa Final'!I48</f>
        <v>Muy Alta</v>
      </c>
      <c r="I50" s="533" t="str">
        <f>'Mapa Final'!L48</f>
        <v>Moderado</v>
      </c>
      <c r="J50" s="542" t="str">
        <f>'Mapa Final'!N48</f>
        <v xml:space="preserve">Alto </v>
      </c>
      <c r="K50" s="539" t="str">
        <f>'Mapa Final'!AA48</f>
        <v>Media</v>
      </c>
      <c r="L50" s="539" t="str">
        <f>'Mapa Final'!AE48</f>
        <v>Moderado</v>
      </c>
      <c r="M50" s="536" t="str">
        <f>'Mapa Final'!AG48</f>
        <v>Moderado</v>
      </c>
      <c r="N50" s="539" t="str">
        <f>'Mapa Final'!AH48</f>
        <v>Aceptar</v>
      </c>
      <c r="O50" s="527"/>
      <c r="P50" s="527"/>
      <c r="Q50" s="527"/>
      <c r="R50" s="527"/>
      <c r="S50" s="527"/>
      <c r="T50" s="527"/>
      <c r="U50" s="527"/>
    </row>
    <row r="51" spans="1:21" x14ac:dyDescent="0.25">
      <c r="A51" s="519"/>
      <c r="B51" s="522"/>
      <c r="C51" s="522"/>
      <c r="D51" s="522"/>
      <c r="E51" s="525"/>
      <c r="F51" s="525"/>
      <c r="G51" s="525"/>
      <c r="H51" s="531"/>
      <c r="I51" s="534"/>
      <c r="J51" s="543"/>
      <c r="K51" s="540"/>
      <c r="L51" s="540"/>
      <c r="M51" s="537"/>
      <c r="N51" s="540"/>
      <c r="O51" s="528"/>
      <c r="P51" s="528"/>
      <c r="Q51" s="528"/>
      <c r="R51" s="528"/>
      <c r="S51" s="528"/>
      <c r="T51" s="528"/>
      <c r="U51" s="528"/>
    </row>
    <row r="52" spans="1:21" x14ac:dyDescent="0.25">
      <c r="A52" s="519"/>
      <c r="B52" s="522"/>
      <c r="C52" s="522"/>
      <c r="D52" s="522"/>
      <c r="E52" s="525"/>
      <c r="F52" s="525"/>
      <c r="G52" s="525"/>
      <c r="H52" s="531"/>
      <c r="I52" s="534"/>
      <c r="J52" s="543"/>
      <c r="K52" s="540"/>
      <c r="L52" s="540"/>
      <c r="M52" s="537"/>
      <c r="N52" s="540"/>
      <c r="O52" s="528"/>
      <c r="P52" s="528"/>
      <c r="Q52" s="528"/>
      <c r="R52" s="528"/>
      <c r="S52" s="528"/>
      <c r="T52" s="528"/>
      <c r="U52" s="528"/>
    </row>
    <row r="53" spans="1:21" x14ac:dyDescent="0.25">
      <c r="A53" s="519"/>
      <c r="B53" s="522"/>
      <c r="C53" s="522"/>
      <c r="D53" s="522"/>
      <c r="E53" s="525"/>
      <c r="F53" s="525"/>
      <c r="G53" s="525"/>
      <c r="H53" s="531"/>
      <c r="I53" s="534"/>
      <c r="J53" s="543"/>
      <c r="K53" s="540"/>
      <c r="L53" s="540"/>
      <c r="M53" s="537"/>
      <c r="N53" s="540"/>
      <c r="O53" s="528"/>
      <c r="P53" s="528"/>
      <c r="Q53" s="528"/>
      <c r="R53" s="528"/>
      <c r="S53" s="528"/>
      <c r="T53" s="528"/>
      <c r="U53" s="528"/>
    </row>
    <row r="54" spans="1:21" ht="56.25" customHeight="1" thickBot="1" x14ac:dyDescent="0.3">
      <c r="A54" s="520"/>
      <c r="B54" s="523"/>
      <c r="C54" s="523"/>
      <c r="D54" s="523"/>
      <c r="E54" s="526"/>
      <c r="F54" s="526"/>
      <c r="G54" s="526"/>
      <c r="H54" s="532"/>
      <c r="I54" s="535"/>
      <c r="J54" s="544"/>
      <c r="K54" s="541"/>
      <c r="L54" s="541"/>
      <c r="M54" s="538"/>
      <c r="N54" s="541"/>
      <c r="O54" s="529"/>
      <c r="P54" s="529"/>
      <c r="Q54" s="529"/>
      <c r="R54" s="529"/>
      <c r="S54" s="529"/>
      <c r="T54" s="529"/>
      <c r="U54" s="529"/>
    </row>
    <row r="55" spans="1:21" x14ac:dyDescent="0.25">
      <c r="A55" s="518">
        <f>'Mapa Final'!A53</f>
        <v>10</v>
      </c>
      <c r="B55" s="521" t="str">
        <f>'Mapa Final'!B53</f>
        <v>Inaplicabilidad de la normavidad ambiental vigente</v>
      </c>
      <c r="C55" s="521" t="str">
        <f>'Mapa Final'!C53</f>
        <v>Afectación Ambiental</v>
      </c>
      <c r="D55" s="521" t="str">
        <f>'Mapa Final'!D53</f>
        <v>1. Falta de socialización del Acuerdo PSAA14-10160. 
2.Baja participación de los funcionarios y servidores judiciales en las actividades de formación en el Sistema de Gestión Ambiental
3.Uso de correos no institucionales, que no permiten la llegada de campañas enviadas por correos masivos
4.  Poco compromiso en la aplicabilidad y formación de la cultura ambiental
5. Carencia del liderazgo en el Sistema de Gestión Ambiental</v>
      </c>
      <c r="E55" s="524" t="str">
        <f>'Mapa Final'!E53</f>
        <v>Desconocimiento de los lineamientos ambientales y normatividad vigente ambiental</v>
      </c>
      <c r="F55" s="524" t="str">
        <f>'Mapa Final'!F53</f>
        <v>Posibilidad de afectación ambiental debido al desconocimiento de las lineamientos ambientales y normatividad vigente ambiental</v>
      </c>
      <c r="G55" s="524" t="str">
        <f>'Mapa Final'!G53</f>
        <v>Eventos Ambientales Internos</v>
      </c>
      <c r="H55" s="530" t="str">
        <f>'Mapa Final'!I53</f>
        <v>Media</v>
      </c>
      <c r="I55" s="533" t="str">
        <f>'Mapa Final'!L53</f>
        <v>Moderado</v>
      </c>
      <c r="J55" s="542" t="str">
        <f>'Mapa Final'!N53</f>
        <v>Moderado</v>
      </c>
      <c r="K55" s="539" t="str">
        <f>'Mapa Final'!AA53</f>
        <v>Baja</v>
      </c>
      <c r="L55" s="539" t="str">
        <f>'Mapa Final'!AE53</f>
        <v>Moderado</v>
      </c>
      <c r="M55" s="536" t="str">
        <f>'Mapa Final'!AG53</f>
        <v>Moderado</v>
      </c>
      <c r="N55" s="539" t="str">
        <f>'Mapa Final'!AH53</f>
        <v>Aceptar</v>
      </c>
      <c r="O55" s="527"/>
      <c r="P55" s="527"/>
      <c r="Q55" s="527"/>
      <c r="R55" s="527"/>
      <c r="S55" s="527"/>
      <c r="T55" s="527"/>
      <c r="U55" s="527"/>
    </row>
    <row r="56" spans="1:21" x14ac:dyDescent="0.25">
      <c r="A56" s="519"/>
      <c r="B56" s="522"/>
      <c r="C56" s="522"/>
      <c r="D56" s="522"/>
      <c r="E56" s="525"/>
      <c r="F56" s="525"/>
      <c r="G56" s="525"/>
      <c r="H56" s="531"/>
      <c r="I56" s="534"/>
      <c r="J56" s="543"/>
      <c r="K56" s="540"/>
      <c r="L56" s="540"/>
      <c r="M56" s="537"/>
      <c r="N56" s="540"/>
      <c r="O56" s="528"/>
      <c r="P56" s="528"/>
      <c r="Q56" s="528"/>
      <c r="R56" s="528"/>
      <c r="S56" s="528"/>
      <c r="T56" s="528"/>
      <c r="U56" s="528"/>
    </row>
    <row r="57" spans="1:21" x14ac:dyDescent="0.25">
      <c r="A57" s="519"/>
      <c r="B57" s="522"/>
      <c r="C57" s="522"/>
      <c r="D57" s="522"/>
      <c r="E57" s="525"/>
      <c r="F57" s="525"/>
      <c r="G57" s="525"/>
      <c r="H57" s="531"/>
      <c r="I57" s="534"/>
      <c r="J57" s="543"/>
      <c r="K57" s="540"/>
      <c r="L57" s="540"/>
      <c r="M57" s="537"/>
      <c r="N57" s="540"/>
      <c r="O57" s="528"/>
      <c r="P57" s="528"/>
      <c r="Q57" s="528"/>
      <c r="R57" s="528"/>
      <c r="S57" s="528"/>
      <c r="T57" s="528"/>
      <c r="U57" s="528"/>
    </row>
    <row r="58" spans="1:21" x14ac:dyDescent="0.25">
      <c r="A58" s="519"/>
      <c r="B58" s="522"/>
      <c r="C58" s="522"/>
      <c r="D58" s="522"/>
      <c r="E58" s="525"/>
      <c r="F58" s="525"/>
      <c r="G58" s="525"/>
      <c r="H58" s="531"/>
      <c r="I58" s="534"/>
      <c r="J58" s="543"/>
      <c r="K58" s="540"/>
      <c r="L58" s="540"/>
      <c r="M58" s="537"/>
      <c r="N58" s="540"/>
      <c r="O58" s="528"/>
      <c r="P58" s="528"/>
      <c r="Q58" s="528"/>
      <c r="R58" s="528"/>
      <c r="S58" s="528"/>
      <c r="T58" s="528"/>
      <c r="U58" s="528"/>
    </row>
    <row r="59" spans="1:21" ht="159.75" customHeight="1" thickBot="1" x14ac:dyDescent="0.3">
      <c r="A59" s="520"/>
      <c r="B59" s="523"/>
      <c r="C59" s="523"/>
      <c r="D59" s="523"/>
      <c r="E59" s="526"/>
      <c r="F59" s="526"/>
      <c r="G59" s="526"/>
      <c r="H59" s="532"/>
      <c r="I59" s="535"/>
      <c r="J59" s="544"/>
      <c r="K59" s="541"/>
      <c r="L59" s="541"/>
      <c r="M59" s="538"/>
      <c r="N59" s="541"/>
      <c r="O59" s="529"/>
      <c r="P59" s="529"/>
      <c r="Q59" s="529"/>
      <c r="R59" s="529"/>
      <c r="S59" s="529"/>
      <c r="T59" s="529"/>
      <c r="U59" s="529"/>
    </row>
  </sheetData>
  <mergeCells count="229">
    <mergeCell ref="S55:S59"/>
    <mergeCell ref="T55:T59"/>
    <mergeCell ref="U55:U59"/>
    <mergeCell ref="M55:M59"/>
    <mergeCell ref="N55:N59"/>
    <mergeCell ref="O55:O59"/>
    <mergeCell ref="P55:P59"/>
    <mergeCell ref="Q55:Q59"/>
    <mergeCell ref="R55:R59"/>
    <mergeCell ref="G55:G59"/>
    <mergeCell ref="H55:H59"/>
    <mergeCell ref="I55:I59"/>
    <mergeCell ref="J55:J59"/>
    <mergeCell ref="K55:K59"/>
    <mergeCell ref="L55:L59"/>
    <mergeCell ref="A55:A59"/>
    <mergeCell ref="B55:B59"/>
    <mergeCell ref="C55:C59"/>
    <mergeCell ref="D55:D59"/>
    <mergeCell ref="E55:E59"/>
    <mergeCell ref="F55:F59"/>
    <mergeCell ref="R50:R54"/>
    <mergeCell ref="S50:S54"/>
    <mergeCell ref="T50:T54"/>
    <mergeCell ref="U50:U54"/>
    <mergeCell ref="J50:J54"/>
    <mergeCell ref="K50:K54"/>
    <mergeCell ref="L50:L54"/>
    <mergeCell ref="M50:M54"/>
    <mergeCell ref="N50:N54"/>
    <mergeCell ref="O50:O54"/>
    <mergeCell ref="U45:U49"/>
    <mergeCell ref="A50:A54"/>
    <mergeCell ref="B50:B54"/>
    <mergeCell ref="C50:C54"/>
    <mergeCell ref="D50:D54"/>
    <mergeCell ref="E50:E54"/>
    <mergeCell ref="F50:F54"/>
    <mergeCell ref="G50:G54"/>
    <mergeCell ref="H50:H54"/>
    <mergeCell ref="I50:I54"/>
    <mergeCell ref="O45:O49"/>
    <mergeCell ref="P45:P49"/>
    <mergeCell ref="Q45:Q49"/>
    <mergeCell ref="R45:R49"/>
    <mergeCell ref="S45:S49"/>
    <mergeCell ref="T45:T49"/>
    <mergeCell ref="I45:I49"/>
    <mergeCell ref="J45:J49"/>
    <mergeCell ref="K45:K49"/>
    <mergeCell ref="L45:L49"/>
    <mergeCell ref="M45:M49"/>
    <mergeCell ref="N45:N49"/>
    <mergeCell ref="P50:P54"/>
    <mergeCell ref="Q50:Q54"/>
    <mergeCell ref="O40:O44"/>
    <mergeCell ref="P40:P44"/>
    <mergeCell ref="Q40:Q44"/>
    <mergeCell ref="R40:R44"/>
    <mergeCell ref="S40:S44"/>
    <mergeCell ref="H40:H44"/>
    <mergeCell ref="I40:I44"/>
    <mergeCell ref="J40:J44"/>
    <mergeCell ref="K40:K44"/>
    <mergeCell ref="L40:L44"/>
    <mergeCell ref="M40:M44"/>
    <mergeCell ref="A45:A49"/>
    <mergeCell ref="B45:B49"/>
    <mergeCell ref="C45:C49"/>
    <mergeCell ref="D45:D49"/>
    <mergeCell ref="E45:E49"/>
    <mergeCell ref="F45:F49"/>
    <mergeCell ref="G45:G49"/>
    <mergeCell ref="H45:H49"/>
    <mergeCell ref="N40:N44"/>
    <mergeCell ref="U35:U39"/>
    <mergeCell ref="A40:A44"/>
    <mergeCell ref="B40:B44"/>
    <mergeCell ref="C40:C44"/>
    <mergeCell ref="D40:D44"/>
    <mergeCell ref="E40:E44"/>
    <mergeCell ref="F40:F44"/>
    <mergeCell ref="G40:G44"/>
    <mergeCell ref="M35:M39"/>
    <mergeCell ref="N35:N39"/>
    <mergeCell ref="O35:O39"/>
    <mergeCell ref="P35:P39"/>
    <mergeCell ref="Q35:Q39"/>
    <mergeCell ref="R35:R39"/>
    <mergeCell ref="G35:G39"/>
    <mergeCell ref="H35:H39"/>
    <mergeCell ref="I35:I39"/>
    <mergeCell ref="J35:J39"/>
    <mergeCell ref="K35:K39"/>
    <mergeCell ref="L35:L39"/>
    <mergeCell ref="A35:A39"/>
    <mergeCell ref="B35:B39"/>
    <mergeCell ref="T40:T44"/>
    <mergeCell ref="U40:U44"/>
    <mergeCell ref="C35:C39"/>
    <mergeCell ref="D35:D39"/>
    <mergeCell ref="E35:E39"/>
    <mergeCell ref="F35:F39"/>
    <mergeCell ref="P30:P34"/>
    <mergeCell ref="Q30:Q34"/>
    <mergeCell ref="R30:R34"/>
    <mergeCell ref="S30:S34"/>
    <mergeCell ref="T30:T34"/>
    <mergeCell ref="S35:S39"/>
    <mergeCell ref="T35:T39"/>
    <mergeCell ref="U30:U34"/>
    <mergeCell ref="J30:J34"/>
    <mergeCell ref="K30:K34"/>
    <mergeCell ref="L30:L34"/>
    <mergeCell ref="M30:M34"/>
    <mergeCell ref="N30:N34"/>
    <mergeCell ref="O30:O34"/>
    <mergeCell ref="U25:U29"/>
    <mergeCell ref="A30:A34"/>
    <mergeCell ref="B30:B34"/>
    <mergeCell ref="C30:C34"/>
    <mergeCell ref="D30:D34"/>
    <mergeCell ref="E30:E34"/>
    <mergeCell ref="F30:F34"/>
    <mergeCell ref="G30:G34"/>
    <mergeCell ref="H30:H34"/>
    <mergeCell ref="I30:I34"/>
    <mergeCell ref="O25:O29"/>
    <mergeCell ref="P25:P29"/>
    <mergeCell ref="Q25:Q29"/>
    <mergeCell ref="R25:R29"/>
    <mergeCell ref="S25:S29"/>
    <mergeCell ref="T25:T29"/>
    <mergeCell ref="I25:I29"/>
    <mergeCell ref="J25:J29"/>
    <mergeCell ref="K25:K29"/>
    <mergeCell ref="L25:L29"/>
    <mergeCell ref="M25:M29"/>
    <mergeCell ref="N25:N29"/>
    <mergeCell ref="T20:T24"/>
    <mergeCell ref="U20:U24"/>
    <mergeCell ref="A25:A29"/>
    <mergeCell ref="B25:B29"/>
    <mergeCell ref="C25:C29"/>
    <mergeCell ref="D25:D29"/>
    <mergeCell ref="E25:E29"/>
    <mergeCell ref="F25:F29"/>
    <mergeCell ref="G25:G29"/>
    <mergeCell ref="H25:H29"/>
    <mergeCell ref="N20:N24"/>
    <mergeCell ref="O20:O24"/>
    <mergeCell ref="P20:P24"/>
    <mergeCell ref="Q20:Q24"/>
    <mergeCell ref="R20:R24"/>
    <mergeCell ref="S20:S24"/>
    <mergeCell ref="H20:H24"/>
    <mergeCell ref="I20:I24"/>
    <mergeCell ref="J20:J24"/>
    <mergeCell ref="K20:K24"/>
    <mergeCell ref="L20:L24"/>
    <mergeCell ref="M20:M24"/>
    <mergeCell ref="S15:S19"/>
    <mergeCell ref="T15:T19"/>
    <mergeCell ref="U15:U19"/>
    <mergeCell ref="A20:A24"/>
    <mergeCell ref="B20:B24"/>
    <mergeCell ref="C20:C24"/>
    <mergeCell ref="D20:D24"/>
    <mergeCell ref="E20:E24"/>
    <mergeCell ref="F20:F24"/>
    <mergeCell ref="G20:G24"/>
    <mergeCell ref="M15:M19"/>
    <mergeCell ref="N15:N19"/>
    <mergeCell ref="O15:O19"/>
    <mergeCell ref="P15:P19"/>
    <mergeCell ref="Q15:Q19"/>
    <mergeCell ref="R15:R19"/>
    <mergeCell ref="G15:G19"/>
    <mergeCell ref="H15:H19"/>
    <mergeCell ref="I15:I19"/>
    <mergeCell ref="J15:J19"/>
    <mergeCell ref="K15:K19"/>
    <mergeCell ref="T10:T14"/>
    <mergeCell ref="U10:U14"/>
    <mergeCell ref="A15:A19"/>
    <mergeCell ref="B15:B19"/>
    <mergeCell ref="C15:C19"/>
    <mergeCell ref="D15:D19"/>
    <mergeCell ref="E15:E19"/>
    <mergeCell ref="F15:F19"/>
    <mergeCell ref="L10:L14"/>
    <mergeCell ref="M10:M14"/>
    <mergeCell ref="N10:N14"/>
    <mergeCell ref="O10:O14"/>
    <mergeCell ref="P10:P14"/>
    <mergeCell ref="Q10:Q14"/>
    <mergeCell ref="F10:F14"/>
    <mergeCell ref="G10:G14"/>
    <mergeCell ref="H10:H14"/>
    <mergeCell ref="I10:I14"/>
    <mergeCell ref="J10:J14"/>
    <mergeCell ref="K10:K14"/>
    <mergeCell ref="A9:N9"/>
    <mergeCell ref="A10:A14"/>
    <mergeCell ref="B10:B14"/>
    <mergeCell ref="C10:C14"/>
    <mergeCell ref="D10:D14"/>
    <mergeCell ref="E10:E14"/>
    <mergeCell ref="L15:L19"/>
    <mergeCell ref="R10:R14"/>
    <mergeCell ref="S10:S14"/>
    <mergeCell ref="S1:U3"/>
    <mergeCell ref="A4:C4"/>
    <mergeCell ref="D4:N4"/>
    <mergeCell ref="O4:Q4"/>
    <mergeCell ref="A5:C5"/>
    <mergeCell ref="D5:N5"/>
    <mergeCell ref="A6:C6"/>
    <mergeCell ref="D6:N6"/>
    <mergeCell ref="A7:F7"/>
    <mergeCell ref="H7:J7"/>
    <mergeCell ref="K7:M7"/>
    <mergeCell ref="N7:N8"/>
    <mergeCell ref="A1:C2"/>
    <mergeCell ref="D1:Q3"/>
    <mergeCell ref="O7:O8"/>
    <mergeCell ref="P7:R7"/>
    <mergeCell ref="S7:T7"/>
    <mergeCell ref="U7:U8"/>
  </mergeCells>
  <conditionalFormatting sqref="D8:G8 H7 H60:J1048576 A7:B7">
    <cfRule type="containsText" dxfId="2093" priority="713" operator="containsText" text="3- Moderado">
      <formula>NOT(ISERROR(SEARCH("3- Moderado",A7)))</formula>
    </cfRule>
    <cfRule type="containsText" dxfId="2092" priority="714" operator="containsText" text="6- Moderado">
      <formula>NOT(ISERROR(SEARCH("6- Moderado",A7)))</formula>
    </cfRule>
    <cfRule type="containsText" dxfId="2091" priority="715" operator="containsText" text="4- Moderado">
      <formula>NOT(ISERROR(SEARCH("4- Moderado",A7)))</formula>
    </cfRule>
    <cfRule type="containsText" dxfId="2090" priority="716" operator="containsText" text="3- Bajo">
      <formula>NOT(ISERROR(SEARCH("3- Bajo",A7)))</formula>
    </cfRule>
    <cfRule type="containsText" dxfId="2089" priority="717" operator="containsText" text="4- Bajo">
      <formula>NOT(ISERROR(SEARCH("4- Bajo",A7)))</formula>
    </cfRule>
    <cfRule type="containsText" dxfId="2088" priority="718" operator="containsText" text="1- Bajo">
      <formula>NOT(ISERROR(SEARCH("1- Bajo",A7)))</formula>
    </cfRule>
  </conditionalFormatting>
  <conditionalFormatting sqref="H8:J8">
    <cfRule type="containsText" dxfId="2087" priority="706" operator="containsText" text="3- Moderado">
      <formula>NOT(ISERROR(SEARCH("3- Moderado",H8)))</formula>
    </cfRule>
    <cfRule type="containsText" dxfId="2086" priority="707" operator="containsText" text="6- Moderado">
      <formula>NOT(ISERROR(SEARCH("6- Moderado",H8)))</formula>
    </cfRule>
    <cfRule type="containsText" dxfId="2085" priority="708" operator="containsText" text="4- Moderado">
      <formula>NOT(ISERROR(SEARCH("4- Moderado",H8)))</formula>
    </cfRule>
    <cfRule type="containsText" dxfId="2084" priority="709" operator="containsText" text="3- Bajo">
      <formula>NOT(ISERROR(SEARCH("3- Bajo",H8)))</formula>
    </cfRule>
    <cfRule type="containsText" dxfId="2083" priority="710" operator="containsText" text="4- Bajo">
      <formula>NOT(ISERROR(SEARCH("4- Bajo",H8)))</formula>
    </cfRule>
    <cfRule type="containsText" dxfId="2082" priority="712" operator="containsText" text="1- Bajo">
      <formula>NOT(ISERROR(SEARCH("1- Bajo",H8)))</formula>
    </cfRule>
  </conditionalFormatting>
  <conditionalFormatting sqref="J8 J60:J1048576">
    <cfRule type="containsText" dxfId="2081" priority="695" operator="containsText" text="25- Extremo">
      <formula>NOT(ISERROR(SEARCH("25- Extremo",J8)))</formula>
    </cfRule>
    <cfRule type="containsText" dxfId="2080" priority="696" operator="containsText" text="20- Extremo">
      <formula>NOT(ISERROR(SEARCH("20- Extremo",J8)))</formula>
    </cfRule>
    <cfRule type="containsText" dxfId="2079" priority="697" operator="containsText" text="15- Extremo">
      <formula>NOT(ISERROR(SEARCH("15- Extremo",J8)))</formula>
    </cfRule>
    <cfRule type="containsText" dxfId="2078" priority="698" operator="containsText" text="10- Extremo">
      <formula>NOT(ISERROR(SEARCH("10- Extremo",J8)))</formula>
    </cfRule>
    <cfRule type="containsText" dxfId="2077" priority="699" operator="containsText" text="5- Extremo">
      <formula>NOT(ISERROR(SEARCH("5- Extremo",J8)))</formula>
    </cfRule>
    <cfRule type="containsText" dxfId="2076" priority="700" operator="containsText" text="12- Alto">
      <formula>NOT(ISERROR(SEARCH("12- Alto",J8)))</formula>
    </cfRule>
    <cfRule type="containsText" dxfId="2075" priority="701" operator="containsText" text="10- Alto">
      <formula>NOT(ISERROR(SEARCH("10- Alto",J8)))</formula>
    </cfRule>
    <cfRule type="containsText" dxfId="2074" priority="702" operator="containsText" text="9- Alto">
      <formula>NOT(ISERROR(SEARCH("9- Alto",J8)))</formula>
    </cfRule>
    <cfRule type="containsText" dxfId="2073" priority="703" operator="containsText" text="8- Alto">
      <formula>NOT(ISERROR(SEARCH("8- Alto",J8)))</formula>
    </cfRule>
    <cfRule type="containsText" dxfId="2072" priority="704" operator="containsText" text="5- Alto">
      <formula>NOT(ISERROR(SEARCH("5- Alto",J8)))</formula>
    </cfRule>
    <cfRule type="containsText" dxfId="2071" priority="705" operator="containsText" text="4- Alto">
      <formula>NOT(ISERROR(SEARCH("4- Alto",J8)))</formula>
    </cfRule>
    <cfRule type="containsText" dxfId="2070" priority="711" operator="containsText" text="2- Bajo">
      <formula>NOT(ISERROR(SEARCH("2- Bajo",J8)))</formula>
    </cfRule>
  </conditionalFormatting>
  <conditionalFormatting sqref="K10:L10">
    <cfRule type="containsText" dxfId="2069" priority="689" operator="containsText" text="3- Moderado">
      <formula>NOT(ISERROR(SEARCH("3- Moderado",K10)))</formula>
    </cfRule>
    <cfRule type="containsText" dxfId="2068" priority="690" operator="containsText" text="6- Moderado">
      <formula>NOT(ISERROR(SEARCH("6- Moderado",K10)))</formula>
    </cfRule>
    <cfRule type="containsText" dxfId="2067" priority="691" operator="containsText" text="4- Moderado">
      <formula>NOT(ISERROR(SEARCH("4- Moderado",K10)))</formula>
    </cfRule>
    <cfRule type="containsText" dxfId="2066" priority="692" operator="containsText" text="3- Bajo">
      <formula>NOT(ISERROR(SEARCH("3- Bajo",K10)))</formula>
    </cfRule>
    <cfRule type="containsText" dxfId="2065" priority="693" operator="containsText" text="4- Bajo">
      <formula>NOT(ISERROR(SEARCH("4- Bajo",K10)))</formula>
    </cfRule>
    <cfRule type="containsText" dxfId="2064" priority="694" operator="containsText" text="1- Bajo">
      <formula>NOT(ISERROR(SEARCH("1- Bajo",K10)))</formula>
    </cfRule>
  </conditionalFormatting>
  <conditionalFormatting sqref="H10:I10">
    <cfRule type="containsText" dxfId="2063" priority="683" operator="containsText" text="3- Moderado">
      <formula>NOT(ISERROR(SEARCH("3- Moderado",H10)))</formula>
    </cfRule>
    <cfRule type="containsText" dxfId="2062" priority="684" operator="containsText" text="6- Moderado">
      <formula>NOT(ISERROR(SEARCH("6- Moderado",H10)))</formula>
    </cfRule>
    <cfRule type="containsText" dxfId="2061" priority="685" operator="containsText" text="4- Moderado">
      <formula>NOT(ISERROR(SEARCH("4- Moderado",H10)))</formula>
    </cfRule>
    <cfRule type="containsText" dxfId="2060" priority="686" operator="containsText" text="3- Bajo">
      <formula>NOT(ISERROR(SEARCH("3- Bajo",H10)))</formula>
    </cfRule>
    <cfRule type="containsText" dxfId="2059" priority="687" operator="containsText" text="4- Bajo">
      <formula>NOT(ISERROR(SEARCH("4- Bajo",H10)))</formula>
    </cfRule>
    <cfRule type="containsText" dxfId="2058" priority="688" operator="containsText" text="1- Bajo">
      <formula>NOT(ISERROR(SEARCH("1- Bajo",H10)))</formula>
    </cfRule>
  </conditionalFormatting>
  <conditionalFormatting sqref="A10 C10:E10">
    <cfRule type="containsText" dxfId="2057" priority="677" operator="containsText" text="3- Moderado">
      <formula>NOT(ISERROR(SEARCH("3- Moderado",A10)))</formula>
    </cfRule>
    <cfRule type="containsText" dxfId="2056" priority="678" operator="containsText" text="6- Moderado">
      <formula>NOT(ISERROR(SEARCH("6- Moderado",A10)))</formula>
    </cfRule>
    <cfRule type="containsText" dxfId="2055" priority="679" operator="containsText" text="4- Moderado">
      <formula>NOT(ISERROR(SEARCH("4- Moderado",A10)))</formula>
    </cfRule>
    <cfRule type="containsText" dxfId="2054" priority="680" operator="containsText" text="3- Bajo">
      <formula>NOT(ISERROR(SEARCH("3- Bajo",A10)))</formula>
    </cfRule>
    <cfRule type="containsText" dxfId="2053" priority="681" operator="containsText" text="4- Bajo">
      <formula>NOT(ISERROR(SEARCH("4- Bajo",A10)))</formula>
    </cfRule>
    <cfRule type="containsText" dxfId="2052" priority="682" operator="containsText" text="1- Bajo">
      <formula>NOT(ISERROR(SEARCH("1- Bajo",A10)))</formula>
    </cfRule>
  </conditionalFormatting>
  <conditionalFormatting sqref="F10:G10">
    <cfRule type="containsText" dxfId="2051" priority="671" operator="containsText" text="3- Moderado">
      <formula>NOT(ISERROR(SEARCH("3- Moderado",F10)))</formula>
    </cfRule>
    <cfRule type="containsText" dxfId="2050" priority="672" operator="containsText" text="6- Moderado">
      <formula>NOT(ISERROR(SEARCH("6- Moderado",F10)))</formula>
    </cfRule>
    <cfRule type="containsText" dxfId="2049" priority="673" operator="containsText" text="4- Moderado">
      <formula>NOT(ISERROR(SEARCH("4- Moderado",F10)))</formula>
    </cfRule>
    <cfRule type="containsText" dxfId="2048" priority="674" operator="containsText" text="3- Bajo">
      <formula>NOT(ISERROR(SEARCH("3- Bajo",F10)))</formula>
    </cfRule>
    <cfRule type="containsText" dxfId="2047" priority="675" operator="containsText" text="4- Bajo">
      <formula>NOT(ISERROR(SEARCH("4- Bajo",F10)))</formula>
    </cfRule>
    <cfRule type="containsText" dxfId="2046" priority="676" operator="containsText" text="1- Bajo">
      <formula>NOT(ISERROR(SEARCH("1- Bajo",F10)))</formula>
    </cfRule>
  </conditionalFormatting>
  <conditionalFormatting sqref="K8">
    <cfRule type="containsText" dxfId="2045" priority="665" operator="containsText" text="3- Moderado">
      <formula>NOT(ISERROR(SEARCH("3- Moderado",K8)))</formula>
    </cfRule>
    <cfRule type="containsText" dxfId="2044" priority="666" operator="containsText" text="6- Moderado">
      <formula>NOT(ISERROR(SEARCH("6- Moderado",K8)))</formula>
    </cfRule>
    <cfRule type="containsText" dxfId="2043" priority="667" operator="containsText" text="4- Moderado">
      <formula>NOT(ISERROR(SEARCH("4- Moderado",K8)))</formula>
    </cfRule>
    <cfRule type="containsText" dxfId="2042" priority="668" operator="containsText" text="3- Bajo">
      <formula>NOT(ISERROR(SEARCH("3- Bajo",K8)))</formula>
    </cfRule>
    <cfRule type="containsText" dxfId="2041" priority="669" operator="containsText" text="4- Bajo">
      <formula>NOT(ISERROR(SEARCH("4- Bajo",K8)))</formula>
    </cfRule>
    <cfRule type="containsText" dxfId="2040" priority="670" operator="containsText" text="1- Bajo">
      <formula>NOT(ISERROR(SEARCH("1- Bajo",K8)))</formula>
    </cfRule>
  </conditionalFormatting>
  <conditionalFormatting sqref="L8">
    <cfRule type="containsText" dxfId="2039" priority="659" operator="containsText" text="3- Moderado">
      <formula>NOT(ISERROR(SEARCH("3- Moderado",L8)))</formula>
    </cfRule>
    <cfRule type="containsText" dxfId="2038" priority="660" operator="containsText" text="6- Moderado">
      <formula>NOT(ISERROR(SEARCH("6- Moderado",L8)))</formula>
    </cfRule>
    <cfRule type="containsText" dxfId="2037" priority="661" operator="containsText" text="4- Moderado">
      <formula>NOT(ISERROR(SEARCH("4- Moderado",L8)))</formula>
    </cfRule>
    <cfRule type="containsText" dxfId="2036" priority="662" operator="containsText" text="3- Bajo">
      <formula>NOT(ISERROR(SEARCH("3- Bajo",L8)))</formula>
    </cfRule>
    <cfRule type="containsText" dxfId="2035" priority="663" operator="containsText" text="4- Bajo">
      <formula>NOT(ISERROR(SEARCH("4- Bajo",L8)))</formula>
    </cfRule>
    <cfRule type="containsText" dxfId="2034" priority="664" operator="containsText" text="1- Bajo">
      <formula>NOT(ISERROR(SEARCH("1- Bajo",L8)))</formula>
    </cfRule>
  </conditionalFormatting>
  <conditionalFormatting sqref="M8">
    <cfRule type="containsText" dxfId="2033" priority="653" operator="containsText" text="3- Moderado">
      <formula>NOT(ISERROR(SEARCH("3- Moderado",M8)))</formula>
    </cfRule>
    <cfRule type="containsText" dxfId="2032" priority="654" operator="containsText" text="6- Moderado">
      <formula>NOT(ISERROR(SEARCH("6- Moderado",M8)))</formula>
    </cfRule>
    <cfRule type="containsText" dxfId="2031" priority="655" operator="containsText" text="4- Moderado">
      <formula>NOT(ISERROR(SEARCH("4- Moderado",M8)))</formula>
    </cfRule>
    <cfRule type="containsText" dxfId="2030" priority="656" operator="containsText" text="3- Bajo">
      <formula>NOT(ISERROR(SEARCH("3- Bajo",M8)))</formula>
    </cfRule>
    <cfRule type="containsText" dxfId="2029" priority="657" operator="containsText" text="4- Bajo">
      <formula>NOT(ISERROR(SEARCH("4- Bajo",M8)))</formula>
    </cfRule>
    <cfRule type="containsText" dxfId="2028" priority="658" operator="containsText" text="1- Bajo">
      <formula>NOT(ISERROR(SEARCH("1- Bajo",M8)))</formula>
    </cfRule>
  </conditionalFormatting>
  <conditionalFormatting sqref="J10:J14">
    <cfRule type="containsText" dxfId="2027" priority="648" operator="containsText" text="Bajo">
      <formula>NOT(ISERROR(SEARCH("Bajo",J10)))</formula>
    </cfRule>
    <cfRule type="containsText" dxfId="2026" priority="649" operator="containsText" text="Moderado">
      <formula>NOT(ISERROR(SEARCH("Moderado",J10)))</formula>
    </cfRule>
    <cfRule type="containsText" dxfId="2025" priority="650" operator="containsText" text="Alto">
      <formula>NOT(ISERROR(SEARCH("Alto",J10)))</formula>
    </cfRule>
    <cfRule type="containsText" dxfId="2024" priority="651" operator="containsText" text="Extremo">
      <formula>NOT(ISERROR(SEARCH("Extremo",J10)))</formula>
    </cfRule>
    <cfRule type="colorScale" priority="652">
      <colorScale>
        <cfvo type="min"/>
        <cfvo type="max"/>
        <color rgb="FFFF7128"/>
        <color rgb="FFFFEF9C"/>
      </colorScale>
    </cfRule>
  </conditionalFormatting>
  <conditionalFormatting sqref="M10:M14">
    <cfRule type="containsText" dxfId="2023" priority="623" operator="containsText" text="Moderado">
      <formula>NOT(ISERROR(SEARCH("Moderado",M10)))</formula>
    </cfRule>
    <cfRule type="containsText" dxfId="2022" priority="643" operator="containsText" text="Bajo">
      <formula>NOT(ISERROR(SEARCH("Bajo",M10)))</formula>
    </cfRule>
    <cfRule type="containsText" dxfId="2021" priority="644" operator="containsText" text="Moderado">
      <formula>NOT(ISERROR(SEARCH("Moderado",M10)))</formula>
    </cfRule>
    <cfRule type="containsText" dxfId="2020" priority="645" operator="containsText" text="Alto">
      <formula>NOT(ISERROR(SEARCH("Alto",M10)))</formula>
    </cfRule>
    <cfRule type="containsText" dxfId="2019" priority="646" operator="containsText" text="Extremo">
      <formula>NOT(ISERROR(SEARCH("Extremo",M10)))</formula>
    </cfRule>
    <cfRule type="colorScale" priority="647">
      <colorScale>
        <cfvo type="min"/>
        <cfvo type="max"/>
        <color rgb="FFFF7128"/>
        <color rgb="FFFFEF9C"/>
      </colorScale>
    </cfRule>
  </conditionalFormatting>
  <conditionalFormatting sqref="N10">
    <cfRule type="containsText" dxfId="2018" priority="637" operator="containsText" text="3- Moderado">
      <formula>NOT(ISERROR(SEARCH("3- Moderado",N10)))</formula>
    </cfRule>
    <cfRule type="containsText" dxfId="2017" priority="638" operator="containsText" text="6- Moderado">
      <formula>NOT(ISERROR(SEARCH("6- Moderado",N10)))</formula>
    </cfRule>
    <cfRule type="containsText" dxfId="2016" priority="639" operator="containsText" text="4- Moderado">
      <formula>NOT(ISERROR(SEARCH("4- Moderado",N10)))</formula>
    </cfRule>
    <cfRule type="containsText" dxfId="2015" priority="640" operator="containsText" text="3- Bajo">
      <formula>NOT(ISERROR(SEARCH("3- Bajo",N10)))</formula>
    </cfRule>
    <cfRule type="containsText" dxfId="2014" priority="641" operator="containsText" text="4- Bajo">
      <formula>NOT(ISERROR(SEARCH("4- Bajo",N10)))</formula>
    </cfRule>
    <cfRule type="containsText" dxfId="2013" priority="642" operator="containsText" text="1- Bajo">
      <formula>NOT(ISERROR(SEARCH("1- Bajo",N10)))</formula>
    </cfRule>
  </conditionalFormatting>
  <conditionalFormatting sqref="H10:H14">
    <cfRule type="containsText" dxfId="2012" priority="624" operator="containsText" text="Muy Alta">
      <formula>NOT(ISERROR(SEARCH("Muy Alta",H10)))</formula>
    </cfRule>
    <cfRule type="containsText" dxfId="2011" priority="625" operator="containsText" text="Alta">
      <formula>NOT(ISERROR(SEARCH("Alta",H10)))</formula>
    </cfRule>
    <cfRule type="containsText" dxfId="2010" priority="626" operator="containsText" text="Muy Alta">
      <formula>NOT(ISERROR(SEARCH("Muy Alta",H10)))</formula>
    </cfRule>
    <cfRule type="containsText" dxfId="2009" priority="631" operator="containsText" text="Muy Baja">
      <formula>NOT(ISERROR(SEARCH("Muy Baja",H10)))</formula>
    </cfRule>
    <cfRule type="containsText" dxfId="2008" priority="632" operator="containsText" text="Baja">
      <formula>NOT(ISERROR(SEARCH("Baja",H10)))</formula>
    </cfRule>
    <cfRule type="containsText" dxfId="2007" priority="633" operator="containsText" text="Media">
      <formula>NOT(ISERROR(SEARCH("Media",H10)))</formula>
    </cfRule>
    <cfRule type="containsText" dxfId="2006" priority="634" operator="containsText" text="Alta">
      <formula>NOT(ISERROR(SEARCH("Alta",H10)))</formula>
    </cfRule>
    <cfRule type="containsText" dxfId="2005" priority="636" operator="containsText" text="Muy Alta">
      <formula>NOT(ISERROR(SEARCH("Muy Alta",H10)))</formula>
    </cfRule>
  </conditionalFormatting>
  <conditionalFormatting sqref="I10:I14">
    <cfRule type="containsText" dxfId="2004" priority="627" operator="containsText" text="Catastrófico">
      <formula>NOT(ISERROR(SEARCH("Catastrófico",I10)))</formula>
    </cfRule>
    <cfRule type="containsText" dxfId="2003" priority="628" operator="containsText" text="Mayor">
      <formula>NOT(ISERROR(SEARCH("Mayor",I10)))</formula>
    </cfRule>
    <cfRule type="containsText" dxfId="2002" priority="629" operator="containsText" text="Menor">
      <formula>NOT(ISERROR(SEARCH("Menor",I10)))</formula>
    </cfRule>
    <cfRule type="containsText" dxfId="2001" priority="630" operator="containsText" text="Leve">
      <formula>NOT(ISERROR(SEARCH("Leve",I10)))</formula>
    </cfRule>
    <cfRule type="containsText" dxfId="2000" priority="635" operator="containsText" text="Moderado">
      <formula>NOT(ISERROR(SEARCH("Moderado",I10)))</formula>
    </cfRule>
  </conditionalFormatting>
  <conditionalFormatting sqref="K10:K14">
    <cfRule type="containsText" dxfId="1999" priority="622" operator="containsText" text="Media">
      <formula>NOT(ISERROR(SEARCH("Media",K10)))</formula>
    </cfRule>
  </conditionalFormatting>
  <conditionalFormatting sqref="L10:L14">
    <cfRule type="containsText" dxfId="1998" priority="621" operator="containsText" text="Moderado">
      <formula>NOT(ISERROR(SEARCH("Moderado",L10)))</formula>
    </cfRule>
  </conditionalFormatting>
  <conditionalFormatting sqref="J10:J14">
    <cfRule type="containsText" dxfId="1997" priority="620" operator="containsText" text="Moderado">
      <formula>NOT(ISERROR(SEARCH("Moderado",J10)))</formula>
    </cfRule>
  </conditionalFormatting>
  <conditionalFormatting sqref="J10:J14">
    <cfRule type="containsText" dxfId="1996" priority="618" operator="containsText" text="Bajo">
      <formula>NOT(ISERROR(SEARCH("Bajo",J10)))</formula>
    </cfRule>
    <cfRule type="containsText" dxfId="1995" priority="619" operator="containsText" text="Extremo">
      <formula>NOT(ISERROR(SEARCH("Extremo",J10)))</formula>
    </cfRule>
  </conditionalFormatting>
  <conditionalFormatting sqref="K10:K14">
    <cfRule type="containsText" dxfId="1994" priority="616" operator="containsText" text="Baja">
      <formula>NOT(ISERROR(SEARCH("Baja",K10)))</formula>
    </cfRule>
    <cfRule type="containsText" dxfId="1993" priority="617" operator="containsText" text="Muy Baja">
      <formula>NOT(ISERROR(SEARCH("Muy Baja",K10)))</formula>
    </cfRule>
  </conditionalFormatting>
  <conditionalFormatting sqref="K10:K14">
    <cfRule type="containsText" dxfId="1992" priority="614" operator="containsText" text="Muy Alta">
      <formula>NOT(ISERROR(SEARCH("Muy Alta",K10)))</formula>
    </cfRule>
    <cfRule type="containsText" dxfId="1991" priority="615" operator="containsText" text="Alta">
      <formula>NOT(ISERROR(SEARCH("Alta",K10)))</formula>
    </cfRule>
  </conditionalFormatting>
  <conditionalFormatting sqref="L10:L14">
    <cfRule type="containsText" dxfId="1990" priority="610" operator="containsText" text="Catastrófico">
      <formula>NOT(ISERROR(SEARCH("Catastrófico",L10)))</formula>
    </cfRule>
    <cfRule type="containsText" dxfId="1989" priority="611" operator="containsText" text="Mayor">
      <formula>NOT(ISERROR(SEARCH("Mayor",L10)))</formula>
    </cfRule>
    <cfRule type="containsText" dxfId="1988" priority="612" operator="containsText" text="Menor">
      <formula>NOT(ISERROR(SEARCH("Menor",L10)))</formula>
    </cfRule>
    <cfRule type="containsText" dxfId="1987" priority="613" operator="containsText" text="Leve">
      <formula>NOT(ISERROR(SEARCH("Leve",L10)))</formula>
    </cfRule>
  </conditionalFormatting>
  <conditionalFormatting sqref="K15:L15">
    <cfRule type="containsText" dxfId="1986" priority="604" operator="containsText" text="3- Moderado">
      <formula>NOT(ISERROR(SEARCH("3- Moderado",K15)))</formula>
    </cfRule>
    <cfRule type="containsText" dxfId="1985" priority="605" operator="containsText" text="6- Moderado">
      <formula>NOT(ISERROR(SEARCH("6- Moderado",K15)))</formula>
    </cfRule>
    <cfRule type="containsText" dxfId="1984" priority="606" operator="containsText" text="4- Moderado">
      <formula>NOT(ISERROR(SEARCH("4- Moderado",K15)))</formula>
    </cfRule>
    <cfRule type="containsText" dxfId="1983" priority="607" operator="containsText" text="3- Bajo">
      <formula>NOT(ISERROR(SEARCH("3- Bajo",K15)))</formula>
    </cfRule>
    <cfRule type="containsText" dxfId="1982" priority="608" operator="containsText" text="4- Bajo">
      <formula>NOT(ISERROR(SEARCH("4- Bajo",K15)))</formula>
    </cfRule>
    <cfRule type="containsText" dxfId="1981" priority="609" operator="containsText" text="1- Bajo">
      <formula>NOT(ISERROR(SEARCH("1- Bajo",K15)))</formula>
    </cfRule>
  </conditionalFormatting>
  <conditionalFormatting sqref="H15:I15">
    <cfRule type="containsText" dxfId="1980" priority="598" operator="containsText" text="3- Moderado">
      <formula>NOT(ISERROR(SEARCH("3- Moderado",H15)))</formula>
    </cfRule>
    <cfRule type="containsText" dxfId="1979" priority="599" operator="containsText" text="6- Moderado">
      <formula>NOT(ISERROR(SEARCH("6- Moderado",H15)))</formula>
    </cfRule>
    <cfRule type="containsText" dxfId="1978" priority="600" operator="containsText" text="4- Moderado">
      <formula>NOT(ISERROR(SEARCH("4- Moderado",H15)))</formula>
    </cfRule>
    <cfRule type="containsText" dxfId="1977" priority="601" operator="containsText" text="3- Bajo">
      <formula>NOT(ISERROR(SEARCH("3- Bajo",H15)))</formula>
    </cfRule>
    <cfRule type="containsText" dxfId="1976" priority="602" operator="containsText" text="4- Bajo">
      <formula>NOT(ISERROR(SEARCH("4- Bajo",H15)))</formula>
    </cfRule>
    <cfRule type="containsText" dxfId="1975" priority="603" operator="containsText" text="1- Bajo">
      <formula>NOT(ISERROR(SEARCH("1- Bajo",H15)))</formula>
    </cfRule>
  </conditionalFormatting>
  <conditionalFormatting sqref="A15 C15:E15">
    <cfRule type="containsText" dxfId="1974" priority="592" operator="containsText" text="3- Moderado">
      <formula>NOT(ISERROR(SEARCH("3- Moderado",A15)))</formula>
    </cfRule>
    <cfRule type="containsText" dxfId="1973" priority="593" operator="containsText" text="6- Moderado">
      <formula>NOT(ISERROR(SEARCH("6- Moderado",A15)))</formula>
    </cfRule>
    <cfRule type="containsText" dxfId="1972" priority="594" operator="containsText" text="4- Moderado">
      <formula>NOT(ISERROR(SEARCH("4- Moderado",A15)))</formula>
    </cfRule>
    <cfRule type="containsText" dxfId="1971" priority="595" operator="containsText" text="3- Bajo">
      <formula>NOT(ISERROR(SEARCH("3- Bajo",A15)))</formula>
    </cfRule>
    <cfRule type="containsText" dxfId="1970" priority="596" operator="containsText" text="4- Bajo">
      <formula>NOT(ISERROR(SEARCH("4- Bajo",A15)))</formula>
    </cfRule>
    <cfRule type="containsText" dxfId="1969" priority="597" operator="containsText" text="1- Bajo">
      <formula>NOT(ISERROR(SEARCH("1- Bajo",A15)))</formula>
    </cfRule>
  </conditionalFormatting>
  <conditionalFormatting sqref="F15:G15">
    <cfRule type="containsText" dxfId="1968" priority="586" operator="containsText" text="3- Moderado">
      <formula>NOT(ISERROR(SEARCH("3- Moderado",F15)))</formula>
    </cfRule>
    <cfRule type="containsText" dxfId="1967" priority="587" operator="containsText" text="6- Moderado">
      <formula>NOT(ISERROR(SEARCH("6- Moderado",F15)))</formula>
    </cfRule>
    <cfRule type="containsText" dxfId="1966" priority="588" operator="containsText" text="4- Moderado">
      <formula>NOT(ISERROR(SEARCH("4- Moderado",F15)))</formula>
    </cfRule>
    <cfRule type="containsText" dxfId="1965" priority="589" operator="containsText" text="3- Bajo">
      <formula>NOT(ISERROR(SEARCH("3- Bajo",F15)))</formula>
    </cfRule>
    <cfRule type="containsText" dxfId="1964" priority="590" operator="containsText" text="4- Bajo">
      <formula>NOT(ISERROR(SEARCH("4- Bajo",F15)))</formula>
    </cfRule>
    <cfRule type="containsText" dxfId="1963" priority="591" operator="containsText" text="1- Bajo">
      <formula>NOT(ISERROR(SEARCH("1- Bajo",F15)))</formula>
    </cfRule>
  </conditionalFormatting>
  <conditionalFormatting sqref="J15:J19">
    <cfRule type="containsText" dxfId="1962" priority="581" operator="containsText" text="Bajo">
      <formula>NOT(ISERROR(SEARCH("Bajo",J15)))</formula>
    </cfRule>
    <cfRule type="containsText" dxfId="1961" priority="582" operator="containsText" text="Moderado">
      <formula>NOT(ISERROR(SEARCH("Moderado",J15)))</formula>
    </cfRule>
    <cfRule type="containsText" dxfId="1960" priority="583" operator="containsText" text="Alto">
      <formula>NOT(ISERROR(SEARCH("Alto",J15)))</formula>
    </cfRule>
    <cfRule type="containsText" dxfId="1959" priority="584" operator="containsText" text="Extremo">
      <formula>NOT(ISERROR(SEARCH("Extremo",J15)))</formula>
    </cfRule>
    <cfRule type="colorScale" priority="585">
      <colorScale>
        <cfvo type="min"/>
        <cfvo type="max"/>
        <color rgb="FFFF7128"/>
        <color rgb="FFFFEF9C"/>
      </colorScale>
    </cfRule>
  </conditionalFormatting>
  <conditionalFormatting sqref="M15:M19">
    <cfRule type="containsText" dxfId="1958" priority="556" operator="containsText" text="Moderado">
      <formula>NOT(ISERROR(SEARCH("Moderado",M15)))</formula>
    </cfRule>
    <cfRule type="containsText" dxfId="1957" priority="576" operator="containsText" text="Bajo">
      <formula>NOT(ISERROR(SEARCH("Bajo",M15)))</formula>
    </cfRule>
    <cfRule type="containsText" dxfId="1956" priority="577" operator="containsText" text="Moderado">
      <formula>NOT(ISERROR(SEARCH("Moderado",M15)))</formula>
    </cfRule>
    <cfRule type="containsText" dxfId="1955" priority="578" operator="containsText" text="Alto">
      <formula>NOT(ISERROR(SEARCH("Alto",M15)))</formula>
    </cfRule>
    <cfRule type="containsText" dxfId="1954" priority="579" operator="containsText" text="Extremo">
      <formula>NOT(ISERROR(SEARCH("Extremo",M15)))</formula>
    </cfRule>
    <cfRule type="colorScale" priority="580">
      <colorScale>
        <cfvo type="min"/>
        <cfvo type="max"/>
        <color rgb="FFFF7128"/>
        <color rgb="FFFFEF9C"/>
      </colorScale>
    </cfRule>
  </conditionalFormatting>
  <conditionalFormatting sqref="N15">
    <cfRule type="containsText" dxfId="1953" priority="570" operator="containsText" text="3- Moderado">
      <formula>NOT(ISERROR(SEARCH("3- Moderado",N15)))</formula>
    </cfRule>
    <cfRule type="containsText" dxfId="1952" priority="571" operator="containsText" text="6- Moderado">
      <formula>NOT(ISERROR(SEARCH("6- Moderado",N15)))</formula>
    </cfRule>
    <cfRule type="containsText" dxfId="1951" priority="572" operator="containsText" text="4- Moderado">
      <formula>NOT(ISERROR(SEARCH("4- Moderado",N15)))</formula>
    </cfRule>
    <cfRule type="containsText" dxfId="1950" priority="573" operator="containsText" text="3- Bajo">
      <formula>NOT(ISERROR(SEARCH("3- Bajo",N15)))</formula>
    </cfRule>
    <cfRule type="containsText" dxfId="1949" priority="574" operator="containsText" text="4- Bajo">
      <formula>NOT(ISERROR(SEARCH("4- Bajo",N15)))</formula>
    </cfRule>
    <cfRule type="containsText" dxfId="1948" priority="575" operator="containsText" text="1- Bajo">
      <formula>NOT(ISERROR(SEARCH("1- Bajo",N15)))</formula>
    </cfRule>
  </conditionalFormatting>
  <conditionalFormatting sqref="H15:H19">
    <cfRule type="containsText" dxfId="1947" priority="557" operator="containsText" text="Muy Alta">
      <formula>NOT(ISERROR(SEARCH("Muy Alta",H15)))</formula>
    </cfRule>
    <cfRule type="containsText" dxfId="1946" priority="558" operator="containsText" text="Alta">
      <formula>NOT(ISERROR(SEARCH("Alta",H15)))</formula>
    </cfRule>
    <cfRule type="containsText" dxfId="1945" priority="559" operator="containsText" text="Muy Alta">
      <formula>NOT(ISERROR(SEARCH("Muy Alta",H15)))</formula>
    </cfRule>
    <cfRule type="containsText" dxfId="1944" priority="564" operator="containsText" text="Muy Baja">
      <formula>NOT(ISERROR(SEARCH("Muy Baja",H15)))</formula>
    </cfRule>
    <cfRule type="containsText" dxfId="1943" priority="565" operator="containsText" text="Baja">
      <formula>NOT(ISERROR(SEARCH("Baja",H15)))</formula>
    </cfRule>
    <cfRule type="containsText" dxfId="1942" priority="566" operator="containsText" text="Media">
      <formula>NOT(ISERROR(SEARCH("Media",H15)))</formula>
    </cfRule>
    <cfRule type="containsText" dxfId="1941" priority="567" operator="containsText" text="Alta">
      <formula>NOT(ISERROR(SEARCH("Alta",H15)))</formula>
    </cfRule>
    <cfRule type="containsText" dxfId="1940" priority="569" operator="containsText" text="Muy Alta">
      <formula>NOT(ISERROR(SEARCH("Muy Alta",H15)))</formula>
    </cfRule>
  </conditionalFormatting>
  <conditionalFormatting sqref="I15:I19">
    <cfRule type="containsText" dxfId="1939" priority="560" operator="containsText" text="Catastrófico">
      <formula>NOT(ISERROR(SEARCH("Catastrófico",I15)))</formula>
    </cfRule>
    <cfRule type="containsText" dxfId="1938" priority="561" operator="containsText" text="Mayor">
      <formula>NOT(ISERROR(SEARCH("Mayor",I15)))</formula>
    </cfRule>
    <cfRule type="containsText" dxfId="1937" priority="562" operator="containsText" text="Menor">
      <formula>NOT(ISERROR(SEARCH("Menor",I15)))</formula>
    </cfRule>
    <cfRule type="containsText" dxfId="1936" priority="563" operator="containsText" text="Leve">
      <formula>NOT(ISERROR(SEARCH("Leve",I15)))</formula>
    </cfRule>
    <cfRule type="containsText" dxfId="1935" priority="568" operator="containsText" text="Moderado">
      <formula>NOT(ISERROR(SEARCH("Moderado",I15)))</formula>
    </cfRule>
  </conditionalFormatting>
  <conditionalFormatting sqref="K15:K19">
    <cfRule type="containsText" dxfId="1934" priority="555" operator="containsText" text="Media">
      <formula>NOT(ISERROR(SEARCH("Media",K15)))</formula>
    </cfRule>
  </conditionalFormatting>
  <conditionalFormatting sqref="L15:L19">
    <cfRule type="containsText" dxfId="1933" priority="554" operator="containsText" text="Moderado">
      <formula>NOT(ISERROR(SEARCH("Moderado",L15)))</formula>
    </cfRule>
  </conditionalFormatting>
  <conditionalFormatting sqref="J15:J19">
    <cfRule type="containsText" dxfId="1932" priority="553" operator="containsText" text="Moderado">
      <formula>NOT(ISERROR(SEARCH("Moderado",J15)))</formula>
    </cfRule>
  </conditionalFormatting>
  <conditionalFormatting sqref="J15:J19">
    <cfRule type="containsText" dxfId="1931" priority="551" operator="containsText" text="Bajo">
      <formula>NOT(ISERROR(SEARCH("Bajo",J15)))</formula>
    </cfRule>
    <cfRule type="containsText" dxfId="1930" priority="552" operator="containsText" text="Extremo">
      <formula>NOT(ISERROR(SEARCH("Extremo",J15)))</formula>
    </cfRule>
  </conditionalFormatting>
  <conditionalFormatting sqref="K15:K19">
    <cfRule type="containsText" dxfId="1929" priority="549" operator="containsText" text="Baja">
      <formula>NOT(ISERROR(SEARCH("Baja",K15)))</formula>
    </cfRule>
    <cfRule type="containsText" dxfId="1928" priority="550" operator="containsText" text="Muy Baja">
      <formula>NOT(ISERROR(SEARCH("Muy Baja",K15)))</formula>
    </cfRule>
  </conditionalFormatting>
  <conditionalFormatting sqref="K15:K19">
    <cfRule type="containsText" dxfId="1927" priority="547" operator="containsText" text="Muy Alta">
      <formula>NOT(ISERROR(SEARCH("Muy Alta",K15)))</formula>
    </cfRule>
    <cfRule type="containsText" dxfId="1926" priority="548" operator="containsText" text="Alta">
      <formula>NOT(ISERROR(SEARCH("Alta",K15)))</formula>
    </cfRule>
  </conditionalFormatting>
  <conditionalFormatting sqref="L15:L19">
    <cfRule type="containsText" dxfId="1925" priority="543" operator="containsText" text="Catastrófico">
      <formula>NOT(ISERROR(SEARCH("Catastrófico",L15)))</formula>
    </cfRule>
    <cfRule type="containsText" dxfId="1924" priority="544" operator="containsText" text="Mayor">
      <formula>NOT(ISERROR(SEARCH("Mayor",L15)))</formula>
    </cfRule>
    <cfRule type="containsText" dxfId="1923" priority="545" operator="containsText" text="Menor">
      <formula>NOT(ISERROR(SEARCH("Menor",L15)))</formula>
    </cfRule>
    <cfRule type="containsText" dxfId="1922" priority="546" operator="containsText" text="Leve">
      <formula>NOT(ISERROR(SEARCH("Leve",L15)))</formula>
    </cfRule>
  </conditionalFormatting>
  <conditionalFormatting sqref="K20:L20">
    <cfRule type="containsText" dxfId="1921" priority="537" operator="containsText" text="3- Moderado">
      <formula>NOT(ISERROR(SEARCH("3- Moderado",K20)))</formula>
    </cfRule>
    <cfRule type="containsText" dxfId="1920" priority="538" operator="containsText" text="6- Moderado">
      <formula>NOT(ISERROR(SEARCH("6- Moderado",K20)))</formula>
    </cfRule>
    <cfRule type="containsText" dxfId="1919" priority="539" operator="containsText" text="4- Moderado">
      <formula>NOT(ISERROR(SEARCH("4- Moderado",K20)))</formula>
    </cfRule>
    <cfRule type="containsText" dxfId="1918" priority="540" operator="containsText" text="3- Bajo">
      <formula>NOT(ISERROR(SEARCH("3- Bajo",K20)))</formula>
    </cfRule>
    <cfRule type="containsText" dxfId="1917" priority="541" operator="containsText" text="4- Bajo">
      <formula>NOT(ISERROR(SEARCH("4- Bajo",K20)))</formula>
    </cfRule>
    <cfRule type="containsText" dxfId="1916" priority="542" operator="containsText" text="1- Bajo">
      <formula>NOT(ISERROR(SEARCH("1- Bajo",K20)))</formula>
    </cfRule>
  </conditionalFormatting>
  <conditionalFormatting sqref="H20:I20">
    <cfRule type="containsText" dxfId="1915" priority="531" operator="containsText" text="3- Moderado">
      <formula>NOT(ISERROR(SEARCH("3- Moderado",H20)))</formula>
    </cfRule>
    <cfRule type="containsText" dxfId="1914" priority="532" operator="containsText" text="6- Moderado">
      <formula>NOT(ISERROR(SEARCH("6- Moderado",H20)))</formula>
    </cfRule>
    <cfRule type="containsText" dxfId="1913" priority="533" operator="containsText" text="4- Moderado">
      <formula>NOT(ISERROR(SEARCH("4- Moderado",H20)))</formula>
    </cfRule>
    <cfRule type="containsText" dxfId="1912" priority="534" operator="containsText" text="3- Bajo">
      <formula>NOT(ISERROR(SEARCH("3- Bajo",H20)))</formula>
    </cfRule>
    <cfRule type="containsText" dxfId="1911" priority="535" operator="containsText" text="4- Bajo">
      <formula>NOT(ISERROR(SEARCH("4- Bajo",H20)))</formula>
    </cfRule>
    <cfRule type="containsText" dxfId="1910" priority="536" operator="containsText" text="1- Bajo">
      <formula>NOT(ISERROR(SEARCH("1- Bajo",H20)))</formula>
    </cfRule>
  </conditionalFormatting>
  <conditionalFormatting sqref="A20 C20:E20">
    <cfRule type="containsText" dxfId="1909" priority="525" operator="containsText" text="3- Moderado">
      <formula>NOT(ISERROR(SEARCH("3- Moderado",A20)))</formula>
    </cfRule>
    <cfRule type="containsText" dxfId="1908" priority="526" operator="containsText" text="6- Moderado">
      <formula>NOT(ISERROR(SEARCH("6- Moderado",A20)))</formula>
    </cfRule>
    <cfRule type="containsText" dxfId="1907" priority="527" operator="containsText" text="4- Moderado">
      <formula>NOT(ISERROR(SEARCH("4- Moderado",A20)))</formula>
    </cfRule>
    <cfRule type="containsText" dxfId="1906" priority="528" operator="containsText" text="3- Bajo">
      <formula>NOT(ISERROR(SEARCH("3- Bajo",A20)))</formula>
    </cfRule>
    <cfRule type="containsText" dxfId="1905" priority="529" operator="containsText" text="4- Bajo">
      <formula>NOT(ISERROR(SEARCH("4- Bajo",A20)))</formula>
    </cfRule>
    <cfRule type="containsText" dxfId="1904" priority="530" operator="containsText" text="1- Bajo">
      <formula>NOT(ISERROR(SEARCH("1- Bajo",A20)))</formula>
    </cfRule>
  </conditionalFormatting>
  <conditionalFormatting sqref="F20:G20">
    <cfRule type="containsText" dxfId="1903" priority="519" operator="containsText" text="3- Moderado">
      <formula>NOT(ISERROR(SEARCH("3- Moderado",F20)))</formula>
    </cfRule>
    <cfRule type="containsText" dxfId="1902" priority="520" operator="containsText" text="6- Moderado">
      <formula>NOT(ISERROR(SEARCH("6- Moderado",F20)))</formula>
    </cfRule>
    <cfRule type="containsText" dxfId="1901" priority="521" operator="containsText" text="4- Moderado">
      <formula>NOT(ISERROR(SEARCH("4- Moderado",F20)))</formula>
    </cfRule>
    <cfRule type="containsText" dxfId="1900" priority="522" operator="containsText" text="3- Bajo">
      <formula>NOT(ISERROR(SEARCH("3- Bajo",F20)))</formula>
    </cfRule>
    <cfRule type="containsText" dxfId="1899" priority="523" operator="containsText" text="4- Bajo">
      <formula>NOT(ISERROR(SEARCH("4- Bajo",F20)))</formula>
    </cfRule>
    <cfRule type="containsText" dxfId="1898" priority="524" operator="containsText" text="1- Bajo">
      <formula>NOT(ISERROR(SEARCH("1- Bajo",F20)))</formula>
    </cfRule>
  </conditionalFormatting>
  <conditionalFormatting sqref="J20:J24">
    <cfRule type="containsText" dxfId="1897" priority="514" operator="containsText" text="Bajo">
      <formula>NOT(ISERROR(SEARCH("Bajo",J20)))</formula>
    </cfRule>
    <cfRule type="containsText" dxfId="1896" priority="515" operator="containsText" text="Moderado">
      <formula>NOT(ISERROR(SEARCH("Moderado",J20)))</formula>
    </cfRule>
    <cfRule type="containsText" dxfId="1895" priority="516" operator="containsText" text="Alto">
      <formula>NOT(ISERROR(SEARCH("Alto",J20)))</formula>
    </cfRule>
    <cfRule type="containsText" dxfId="1894" priority="517" operator="containsText" text="Extremo">
      <formula>NOT(ISERROR(SEARCH("Extremo",J20)))</formula>
    </cfRule>
    <cfRule type="colorScale" priority="518">
      <colorScale>
        <cfvo type="min"/>
        <cfvo type="max"/>
        <color rgb="FFFF7128"/>
        <color rgb="FFFFEF9C"/>
      </colorScale>
    </cfRule>
  </conditionalFormatting>
  <conditionalFormatting sqref="M20:M24">
    <cfRule type="containsText" dxfId="1893" priority="489" operator="containsText" text="Moderado">
      <formula>NOT(ISERROR(SEARCH("Moderado",M20)))</formula>
    </cfRule>
    <cfRule type="containsText" dxfId="1892" priority="509" operator="containsText" text="Bajo">
      <formula>NOT(ISERROR(SEARCH("Bajo",M20)))</formula>
    </cfRule>
    <cfRule type="containsText" dxfId="1891" priority="510" operator="containsText" text="Moderado">
      <formula>NOT(ISERROR(SEARCH("Moderado",M20)))</formula>
    </cfRule>
    <cfRule type="containsText" dxfId="1890" priority="511" operator="containsText" text="Alto">
      <formula>NOT(ISERROR(SEARCH("Alto",M20)))</formula>
    </cfRule>
    <cfRule type="containsText" dxfId="1889" priority="512" operator="containsText" text="Extremo">
      <formula>NOT(ISERROR(SEARCH("Extremo",M20)))</formula>
    </cfRule>
    <cfRule type="colorScale" priority="513">
      <colorScale>
        <cfvo type="min"/>
        <cfvo type="max"/>
        <color rgb="FFFF7128"/>
        <color rgb="FFFFEF9C"/>
      </colorScale>
    </cfRule>
  </conditionalFormatting>
  <conditionalFormatting sqref="N20">
    <cfRule type="containsText" dxfId="1888" priority="503" operator="containsText" text="3- Moderado">
      <formula>NOT(ISERROR(SEARCH("3- Moderado",N20)))</formula>
    </cfRule>
    <cfRule type="containsText" dxfId="1887" priority="504" operator="containsText" text="6- Moderado">
      <formula>NOT(ISERROR(SEARCH("6- Moderado",N20)))</formula>
    </cfRule>
    <cfRule type="containsText" dxfId="1886" priority="505" operator="containsText" text="4- Moderado">
      <formula>NOT(ISERROR(SEARCH("4- Moderado",N20)))</formula>
    </cfRule>
    <cfRule type="containsText" dxfId="1885" priority="506" operator="containsText" text="3- Bajo">
      <formula>NOT(ISERROR(SEARCH("3- Bajo",N20)))</formula>
    </cfRule>
    <cfRule type="containsText" dxfId="1884" priority="507" operator="containsText" text="4- Bajo">
      <formula>NOT(ISERROR(SEARCH("4- Bajo",N20)))</formula>
    </cfRule>
    <cfRule type="containsText" dxfId="1883" priority="508" operator="containsText" text="1- Bajo">
      <formula>NOT(ISERROR(SEARCH("1- Bajo",N20)))</formula>
    </cfRule>
  </conditionalFormatting>
  <conditionalFormatting sqref="H20:H24">
    <cfRule type="containsText" dxfId="1882" priority="490" operator="containsText" text="Muy Alta">
      <formula>NOT(ISERROR(SEARCH("Muy Alta",H20)))</formula>
    </cfRule>
    <cfRule type="containsText" dxfId="1881" priority="491" operator="containsText" text="Alta">
      <formula>NOT(ISERROR(SEARCH("Alta",H20)))</formula>
    </cfRule>
    <cfRule type="containsText" dxfId="1880" priority="492" operator="containsText" text="Muy Alta">
      <formula>NOT(ISERROR(SEARCH("Muy Alta",H20)))</formula>
    </cfRule>
    <cfRule type="containsText" dxfId="1879" priority="497" operator="containsText" text="Muy Baja">
      <formula>NOT(ISERROR(SEARCH("Muy Baja",H20)))</formula>
    </cfRule>
    <cfRule type="containsText" dxfId="1878" priority="498" operator="containsText" text="Baja">
      <formula>NOT(ISERROR(SEARCH("Baja",H20)))</formula>
    </cfRule>
    <cfRule type="containsText" dxfId="1877" priority="499" operator="containsText" text="Media">
      <formula>NOT(ISERROR(SEARCH("Media",H20)))</formula>
    </cfRule>
    <cfRule type="containsText" dxfId="1876" priority="500" operator="containsText" text="Alta">
      <formula>NOT(ISERROR(SEARCH("Alta",H20)))</formula>
    </cfRule>
    <cfRule type="containsText" dxfId="1875" priority="502" operator="containsText" text="Muy Alta">
      <formula>NOT(ISERROR(SEARCH("Muy Alta",H20)))</formula>
    </cfRule>
  </conditionalFormatting>
  <conditionalFormatting sqref="I20:I24">
    <cfRule type="containsText" dxfId="1874" priority="493" operator="containsText" text="Catastrófico">
      <formula>NOT(ISERROR(SEARCH("Catastrófico",I20)))</formula>
    </cfRule>
    <cfRule type="containsText" dxfId="1873" priority="494" operator="containsText" text="Mayor">
      <formula>NOT(ISERROR(SEARCH("Mayor",I20)))</formula>
    </cfRule>
    <cfRule type="containsText" dxfId="1872" priority="495" operator="containsText" text="Menor">
      <formula>NOT(ISERROR(SEARCH("Menor",I20)))</formula>
    </cfRule>
    <cfRule type="containsText" dxfId="1871" priority="496" operator="containsText" text="Leve">
      <formula>NOT(ISERROR(SEARCH("Leve",I20)))</formula>
    </cfRule>
    <cfRule type="containsText" dxfId="1870" priority="501" operator="containsText" text="Moderado">
      <formula>NOT(ISERROR(SEARCH("Moderado",I20)))</formula>
    </cfRule>
  </conditionalFormatting>
  <conditionalFormatting sqref="K20:K24">
    <cfRule type="containsText" dxfId="1869" priority="488" operator="containsText" text="Media">
      <formula>NOT(ISERROR(SEARCH("Media",K20)))</formula>
    </cfRule>
  </conditionalFormatting>
  <conditionalFormatting sqref="L20:L24">
    <cfRule type="containsText" dxfId="1868" priority="487" operator="containsText" text="Moderado">
      <formula>NOT(ISERROR(SEARCH("Moderado",L20)))</formula>
    </cfRule>
  </conditionalFormatting>
  <conditionalFormatting sqref="J20:J24">
    <cfRule type="containsText" dxfId="1867" priority="486" operator="containsText" text="Moderado">
      <formula>NOT(ISERROR(SEARCH("Moderado",J20)))</formula>
    </cfRule>
  </conditionalFormatting>
  <conditionalFormatting sqref="J20:J24">
    <cfRule type="containsText" dxfId="1866" priority="484" operator="containsText" text="Bajo">
      <formula>NOT(ISERROR(SEARCH("Bajo",J20)))</formula>
    </cfRule>
    <cfRule type="containsText" dxfId="1865" priority="485" operator="containsText" text="Extremo">
      <formula>NOT(ISERROR(SEARCH("Extremo",J20)))</formula>
    </cfRule>
  </conditionalFormatting>
  <conditionalFormatting sqref="K20:K24">
    <cfRule type="containsText" dxfId="1864" priority="482" operator="containsText" text="Baja">
      <formula>NOT(ISERROR(SEARCH("Baja",K20)))</formula>
    </cfRule>
    <cfRule type="containsText" dxfId="1863" priority="483" operator="containsText" text="Muy Baja">
      <formula>NOT(ISERROR(SEARCH("Muy Baja",K20)))</formula>
    </cfRule>
  </conditionalFormatting>
  <conditionalFormatting sqref="K20:K24">
    <cfRule type="containsText" dxfId="1862" priority="480" operator="containsText" text="Muy Alta">
      <formula>NOT(ISERROR(SEARCH("Muy Alta",K20)))</formula>
    </cfRule>
    <cfRule type="containsText" dxfId="1861" priority="481" operator="containsText" text="Alta">
      <formula>NOT(ISERROR(SEARCH("Alta",K20)))</formula>
    </cfRule>
  </conditionalFormatting>
  <conditionalFormatting sqref="L20:L24">
    <cfRule type="containsText" dxfId="1860" priority="476" operator="containsText" text="Catastrófico">
      <formula>NOT(ISERROR(SEARCH("Catastrófico",L20)))</formula>
    </cfRule>
    <cfRule type="containsText" dxfId="1859" priority="477" operator="containsText" text="Mayor">
      <formula>NOT(ISERROR(SEARCH("Mayor",L20)))</formula>
    </cfRule>
    <cfRule type="containsText" dxfId="1858" priority="478" operator="containsText" text="Menor">
      <formula>NOT(ISERROR(SEARCH("Menor",L20)))</formula>
    </cfRule>
    <cfRule type="containsText" dxfId="1857" priority="479" operator="containsText" text="Leve">
      <formula>NOT(ISERROR(SEARCH("Leve",L20)))</formula>
    </cfRule>
  </conditionalFormatting>
  <conditionalFormatting sqref="K30:L30">
    <cfRule type="containsText" dxfId="1856" priority="470" operator="containsText" text="3- Moderado">
      <formula>NOT(ISERROR(SEARCH("3- Moderado",K30)))</formula>
    </cfRule>
    <cfRule type="containsText" dxfId="1855" priority="471" operator="containsText" text="6- Moderado">
      <formula>NOT(ISERROR(SEARCH("6- Moderado",K30)))</formula>
    </cfRule>
    <cfRule type="containsText" dxfId="1854" priority="472" operator="containsText" text="4- Moderado">
      <formula>NOT(ISERROR(SEARCH("4- Moderado",K30)))</formula>
    </cfRule>
    <cfRule type="containsText" dxfId="1853" priority="473" operator="containsText" text="3- Bajo">
      <formula>NOT(ISERROR(SEARCH("3- Bajo",K30)))</formula>
    </cfRule>
    <cfRule type="containsText" dxfId="1852" priority="474" operator="containsText" text="4- Bajo">
      <formula>NOT(ISERROR(SEARCH("4- Bajo",K30)))</formula>
    </cfRule>
    <cfRule type="containsText" dxfId="1851" priority="475" operator="containsText" text="1- Bajo">
      <formula>NOT(ISERROR(SEARCH("1- Bajo",K30)))</formula>
    </cfRule>
  </conditionalFormatting>
  <conditionalFormatting sqref="H30:I30">
    <cfRule type="containsText" dxfId="1850" priority="464" operator="containsText" text="3- Moderado">
      <formula>NOT(ISERROR(SEARCH("3- Moderado",H30)))</formula>
    </cfRule>
    <cfRule type="containsText" dxfId="1849" priority="465" operator="containsText" text="6- Moderado">
      <formula>NOT(ISERROR(SEARCH("6- Moderado",H30)))</formula>
    </cfRule>
    <cfRule type="containsText" dxfId="1848" priority="466" operator="containsText" text="4- Moderado">
      <formula>NOT(ISERROR(SEARCH("4- Moderado",H30)))</formula>
    </cfRule>
    <cfRule type="containsText" dxfId="1847" priority="467" operator="containsText" text="3- Bajo">
      <formula>NOT(ISERROR(SEARCH("3- Bajo",H30)))</formula>
    </cfRule>
    <cfRule type="containsText" dxfId="1846" priority="468" operator="containsText" text="4- Bajo">
      <formula>NOT(ISERROR(SEARCH("4- Bajo",H30)))</formula>
    </cfRule>
    <cfRule type="containsText" dxfId="1845" priority="469" operator="containsText" text="1- Bajo">
      <formula>NOT(ISERROR(SEARCH("1- Bajo",H30)))</formula>
    </cfRule>
  </conditionalFormatting>
  <conditionalFormatting sqref="A30 C30:E30">
    <cfRule type="containsText" dxfId="1844" priority="458" operator="containsText" text="3- Moderado">
      <formula>NOT(ISERROR(SEARCH("3- Moderado",A30)))</formula>
    </cfRule>
    <cfRule type="containsText" dxfId="1843" priority="459" operator="containsText" text="6- Moderado">
      <formula>NOT(ISERROR(SEARCH("6- Moderado",A30)))</formula>
    </cfRule>
    <cfRule type="containsText" dxfId="1842" priority="460" operator="containsText" text="4- Moderado">
      <formula>NOT(ISERROR(SEARCH("4- Moderado",A30)))</formula>
    </cfRule>
    <cfRule type="containsText" dxfId="1841" priority="461" operator="containsText" text="3- Bajo">
      <formula>NOT(ISERROR(SEARCH("3- Bajo",A30)))</formula>
    </cfRule>
    <cfRule type="containsText" dxfId="1840" priority="462" operator="containsText" text="4- Bajo">
      <formula>NOT(ISERROR(SEARCH("4- Bajo",A30)))</formula>
    </cfRule>
    <cfRule type="containsText" dxfId="1839" priority="463" operator="containsText" text="1- Bajo">
      <formula>NOT(ISERROR(SEARCH("1- Bajo",A30)))</formula>
    </cfRule>
  </conditionalFormatting>
  <conditionalFormatting sqref="F30:G30">
    <cfRule type="containsText" dxfId="1838" priority="452" operator="containsText" text="3- Moderado">
      <formula>NOT(ISERROR(SEARCH("3- Moderado",F30)))</formula>
    </cfRule>
    <cfRule type="containsText" dxfId="1837" priority="453" operator="containsText" text="6- Moderado">
      <formula>NOT(ISERROR(SEARCH("6- Moderado",F30)))</formula>
    </cfRule>
    <cfRule type="containsText" dxfId="1836" priority="454" operator="containsText" text="4- Moderado">
      <formula>NOT(ISERROR(SEARCH("4- Moderado",F30)))</formula>
    </cfRule>
    <cfRule type="containsText" dxfId="1835" priority="455" operator="containsText" text="3- Bajo">
      <formula>NOT(ISERROR(SEARCH("3- Bajo",F30)))</formula>
    </cfRule>
    <cfRule type="containsText" dxfId="1834" priority="456" operator="containsText" text="4- Bajo">
      <formula>NOT(ISERROR(SEARCH("4- Bajo",F30)))</formula>
    </cfRule>
    <cfRule type="containsText" dxfId="1833" priority="457" operator="containsText" text="1- Bajo">
      <formula>NOT(ISERROR(SEARCH("1- Bajo",F30)))</formula>
    </cfRule>
  </conditionalFormatting>
  <conditionalFormatting sqref="J30:J34">
    <cfRule type="containsText" dxfId="1832" priority="447" operator="containsText" text="Bajo">
      <formula>NOT(ISERROR(SEARCH("Bajo",J30)))</formula>
    </cfRule>
    <cfRule type="containsText" dxfId="1831" priority="448" operator="containsText" text="Moderado">
      <formula>NOT(ISERROR(SEARCH("Moderado",J30)))</formula>
    </cfRule>
    <cfRule type="containsText" dxfId="1830" priority="449" operator="containsText" text="Alto">
      <formula>NOT(ISERROR(SEARCH("Alto",J30)))</formula>
    </cfRule>
    <cfRule type="containsText" dxfId="1829" priority="450" operator="containsText" text="Extremo">
      <formula>NOT(ISERROR(SEARCH("Extremo",J30)))</formula>
    </cfRule>
    <cfRule type="colorScale" priority="451">
      <colorScale>
        <cfvo type="min"/>
        <cfvo type="max"/>
        <color rgb="FFFF7128"/>
        <color rgb="FFFFEF9C"/>
      </colorScale>
    </cfRule>
  </conditionalFormatting>
  <conditionalFormatting sqref="M30:M34">
    <cfRule type="containsText" dxfId="1828" priority="422" operator="containsText" text="Moderado">
      <formula>NOT(ISERROR(SEARCH("Moderado",M30)))</formula>
    </cfRule>
    <cfRule type="containsText" dxfId="1827" priority="442" operator="containsText" text="Bajo">
      <formula>NOT(ISERROR(SEARCH("Bajo",M30)))</formula>
    </cfRule>
    <cfRule type="containsText" dxfId="1826" priority="443" operator="containsText" text="Moderado">
      <formula>NOT(ISERROR(SEARCH("Moderado",M30)))</formula>
    </cfRule>
    <cfRule type="containsText" dxfId="1825" priority="444" operator="containsText" text="Alto">
      <formula>NOT(ISERROR(SEARCH("Alto",M30)))</formula>
    </cfRule>
    <cfRule type="containsText" dxfId="1824" priority="445" operator="containsText" text="Extremo">
      <formula>NOT(ISERROR(SEARCH("Extremo",M30)))</formula>
    </cfRule>
    <cfRule type="colorScale" priority="446">
      <colorScale>
        <cfvo type="min"/>
        <cfvo type="max"/>
        <color rgb="FFFF7128"/>
        <color rgb="FFFFEF9C"/>
      </colorScale>
    </cfRule>
  </conditionalFormatting>
  <conditionalFormatting sqref="N30">
    <cfRule type="containsText" dxfId="1823" priority="436" operator="containsText" text="3- Moderado">
      <formula>NOT(ISERROR(SEARCH("3- Moderado",N30)))</formula>
    </cfRule>
    <cfRule type="containsText" dxfId="1822" priority="437" operator="containsText" text="6- Moderado">
      <formula>NOT(ISERROR(SEARCH("6- Moderado",N30)))</formula>
    </cfRule>
    <cfRule type="containsText" dxfId="1821" priority="438" operator="containsText" text="4- Moderado">
      <formula>NOT(ISERROR(SEARCH("4- Moderado",N30)))</formula>
    </cfRule>
    <cfRule type="containsText" dxfId="1820" priority="439" operator="containsText" text="3- Bajo">
      <formula>NOT(ISERROR(SEARCH("3- Bajo",N30)))</formula>
    </cfRule>
    <cfRule type="containsText" dxfId="1819" priority="440" operator="containsText" text="4- Bajo">
      <formula>NOT(ISERROR(SEARCH("4- Bajo",N30)))</formula>
    </cfRule>
    <cfRule type="containsText" dxfId="1818" priority="441" operator="containsText" text="1- Bajo">
      <formula>NOT(ISERROR(SEARCH("1- Bajo",N30)))</formula>
    </cfRule>
  </conditionalFormatting>
  <conditionalFormatting sqref="H30:H34">
    <cfRule type="containsText" dxfId="1817" priority="423" operator="containsText" text="Muy Alta">
      <formula>NOT(ISERROR(SEARCH("Muy Alta",H30)))</formula>
    </cfRule>
    <cfRule type="containsText" dxfId="1816" priority="424" operator="containsText" text="Alta">
      <formula>NOT(ISERROR(SEARCH("Alta",H30)))</formula>
    </cfRule>
    <cfRule type="containsText" dxfId="1815" priority="425" operator="containsText" text="Muy Alta">
      <formula>NOT(ISERROR(SEARCH("Muy Alta",H30)))</formula>
    </cfRule>
    <cfRule type="containsText" dxfId="1814" priority="430" operator="containsText" text="Muy Baja">
      <formula>NOT(ISERROR(SEARCH("Muy Baja",H30)))</formula>
    </cfRule>
    <cfRule type="containsText" dxfId="1813" priority="431" operator="containsText" text="Baja">
      <formula>NOT(ISERROR(SEARCH("Baja",H30)))</formula>
    </cfRule>
    <cfRule type="containsText" dxfId="1812" priority="432" operator="containsText" text="Media">
      <formula>NOT(ISERROR(SEARCH("Media",H30)))</formula>
    </cfRule>
    <cfRule type="containsText" dxfId="1811" priority="433" operator="containsText" text="Alta">
      <formula>NOT(ISERROR(SEARCH("Alta",H30)))</formula>
    </cfRule>
    <cfRule type="containsText" dxfId="1810" priority="435" operator="containsText" text="Muy Alta">
      <formula>NOT(ISERROR(SEARCH("Muy Alta",H30)))</formula>
    </cfRule>
  </conditionalFormatting>
  <conditionalFormatting sqref="I30:I34">
    <cfRule type="containsText" dxfId="1809" priority="426" operator="containsText" text="Catastrófico">
      <formula>NOT(ISERROR(SEARCH("Catastrófico",I30)))</formula>
    </cfRule>
    <cfRule type="containsText" dxfId="1808" priority="427" operator="containsText" text="Mayor">
      <formula>NOT(ISERROR(SEARCH("Mayor",I30)))</formula>
    </cfRule>
    <cfRule type="containsText" dxfId="1807" priority="428" operator="containsText" text="Menor">
      <formula>NOT(ISERROR(SEARCH("Menor",I30)))</formula>
    </cfRule>
    <cfRule type="containsText" dxfId="1806" priority="429" operator="containsText" text="Leve">
      <formula>NOT(ISERROR(SEARCH("Leve",I30)))</formula>
    </cfRule>
    <cfRule type="containsText" dxfId="1805" priority="434" operator="containsText" text="Moderado">
      <formula>NOT(ISERROR(SEARCH("Moderado",I30)))</formula>
    </cfRule>
  </conditionalFormatting>
  <conditionalFormatting sqref="K30:K34">
    <cfRule type="containsText" dxfId="1804" priority="421" operator="containsText" text="Media">
      <formula>NOT(ISERROR(SEARCH("Media",K30)))</formula>
    </cfRule>
  </conditionalFormatting>
  <conditionalFormatting sqref="L30:L34">
    <cfRule type="containsText" dxfId="1803" priority="420" operator="containsText" text="Moderado">
      <formula>NOT(ISERROR(SEARCH("Moderado",L30)))</formula>
    </cfRule>
  </conditionalFormatting>
  <conditionalFormatting sqref="J30:J34">
    <cfRule type="containsText" dxfId="1802" priority="419" operator="containsText" text="Moderado">
      <formula>NOT(ISERROR(SEARCH("Moderado",J30)))</formula>
    </cfRule>
  </conditionalFormatting>
  <conditionalFormatting sqref="J30:J34">
    <cfRule type="containsText" dxfId="1801" priority="417" operator="containsText" text="Bajo">
      <formula>NOT(ISERROR(SEARCH("Bajo",J30)))</formula>
    </cfRule>
    <cfRule type="containsText" dxfId="1800" priority="418" operator="containsText" text="Extremo">
      <formula>NOT(ISERROR(SEARCH("Extremo",J30)))</formula>
    </cfRule>
  </conditionalFormatting>
  <conditionalFormatting sqref="K30:K34">
    <cfRule type="containsText" dxfId="1799" priority="415" operator="containsText" text="Baja">
      <formula>NOT(ISERROR(SEARCH("Baja",K30)))</formula>
    </cfRule>
    <cfRule type="containsText" dxfId="1798" priority="416" operator="containsText" text="Muy Baja">
      <formula>NOT(ISERROR(SEARCH("Muy Baja",K30)))</formula>
    </cfRule>
  </conditionalFormatting>
  <conditionalFormatting sqref="K30:K34">
    <cfRule type="containsText" dxfId="1797" priority="413" operator="containsText" text="Muy Alta">
      <formula>NOT(ISERROR(SEARCH("Muy Alta",K30)))</formula>
    </cfRule>
    <cfRule type="containsText" dxfId="1796" priority="414" operator="containsText" text="Alta">
      <formula>NOT(ISERROR(SEARCH("Alta",K30)))</formula>
    </cfRule>
  </conditionalFormatting>
  <conditionalFormatting sqref="L30:L34">
    <cfRule type="containsText" dxfId="1795" priority="409" operator="containsText" text="Catastrófico">
      <formula>NOT(ISERROR(SEARCH("Catastrófico",L30)))</formula>
    </cfRule>
    <cfRule type="containsText" dxfId="1794" priority="410" operator="containsText" text="Mayor">
      <formula>NOT(ISERROR(SEARCH("Mayor",L30)))</formula>
    </cfRule>
    <cfRule type="containsText" dxfId="1793" priority="411" operator="containsText" text="Menor">
      <formula>NOT(ISERROR(SEARCH("Menor",L30)))</formula>
    </cfRule>
    <cfRule type="containsText" dxfId="1792" priority="412" operator="containsText" text="Leve">
      <formula>NOT(ISERROR(SEARCH("Leve",L30)))</formula>
    </cfRule>
  </conditionalFormatting>
  <conditionalFormatting sqref="K35:L35">
    <cfRule type="containsText" dxfId="1791" priority="403" operator="containsText" text="3- Moderado">
      <formula>NOT(ISERROR(SEARCH("3- Moderado",K35)))</formula>
    </cfRule>
    <cfRule type="containsText" dxfId="1790" priority="404" operator="containsText" text="6- Moderado">
      <formula>NOT(ISERROR(SEARCH("6- Moderado",K35)))</formula>
    </cfRule>
    <cfRule type="containsText" dxfId="1789" priority="405" operator="containsText" text="4- Moderado">
      <formula>NOT(ISERROR(SEARCH("4- Moderado",K35)))</formula>
    </cfRule>
    <cfRule type="containsText" dxfId="1788" priority="406" operator="containsText" text="3- Bajo">
      <formula>NOT(ISERROR(SEARCH("3- Bajo",K35)))</formula>
    </cfRule>
    <cfRule type="containsText" dxfId="1787" priority="407" operator="containsText" text="4- Bajo">
      <formula>NOT(ISERROR(SEARCH("4- Bajo",K35)))</formula>
    </cfRule>
    <cfRule type="containsText" dxfId="1786" priority="408" operator="containsText" text="1- Bajo">
      <formula>NOT(ISERROR(SEARCH("1- Bajo",K35)))</formula>
    </cfRule>
  </conditionalFormatting>
  <conditionalFormatting sqref="H35:I35">
    <cfRule type="containsText" dxfId="1785" priority="397" operator="containsText" text="3- Moderado">
      <formula>NOT(ISERROR(SEARCH("3- Moderado",H35)))</formula>
    </cfRule>
    <cfRule type="containsText" dxfId="1784" priority="398" operator="containsText" text="6- Moderado">
      <formula>NOT(ISERROR(SEARCH("6- Moderado",H35)))</formula>
    </cfRule>
    <cfRule type="containsText" dxfId="1783" priority="399" operator="containsText" text="4- Moderado">
      <formula>NOT(ISERROR(SEARCH("4- Moderado",H35)))</formula>
    </cfRule>
    <cfRule type="containsText" dxfId="1782" priority="400" operator="containsText" text="3- Bajo">
      <formula>NOT(ISERROR(SEARCH("3- Bajo",H35)))</formula>
    </cfRule>
    <cfRule type="containsText" dxfId="1781" priority="401" operator="containsText" text="4- Bajo">
      <formula>NOT(ISERROR(SEARCH("4- Bajo",H35)))</formula>
    </cfRule>
    <cfRule type="containsText" dxfId="1780" priority="402" operator="containsText" text="1- Bajo">
      <formula>NOT(ISERROR(SEARCH("1- Bajo",H35)))</formula>
    </cfRule>
  </conditionalFormatting>
  <conditionalFormatting sqref="A35 C35:E35">
    <cfRule type="containsText" dxfId="1779" priority="391" operator="containsText" text="3- Moderado">
      <formula>NOT(ISERROR(SEARCH("3- Moderado",A35)))</formula>
    </cfRule>
    <cfRule type="containsText" dxfId="1778" priority="392" operator="containsText" text="6- Moderado">
      <formula>NOT(ISERROR(SEARCH("6- Moderado",A35)))</formula>
    </cfRule>
    <cfRule type="containsText" dxfId="1777" priority="393" operator="containsText" text="4- Moderado">
      <formula>NOT(ISERROR(SEARCH("4- Moderado",A35)))</formula>
    </cfRule>
    <cfRule type="containsText" dxfId="1776" priority="394" operator="containsText" text="3- Bajo">
      <formula>NOT(ISERROR(SEARCH("3- Bajo",A35)))</formula>
    </cfRule>
    <cfRule type="containsText" dxfId="1775" priority="395" operator="containsText" text="4- Bajo">
      <formula>NOT(ISERROR(SEARCH("4- Bajo",A35)))</formula>
    </cfRule>
    <cfRule type="containsText" dxfId="1774" priority="396" operator="containsText" text="1- Bajo">
      <formula>NOT(ISERROR(SEARCH("1- Bajo",A35)))</formula>
    </cfRule>
  </conditionalFormatting>
  <conditionalFormatting sqref="F35:G35">
    <cfRule type="containsText" dxfId="1773" priority="385" operator="containsText" text="3- Moderado">
      <formula>NOT(ISERROR(SEARCH("3- Moderado",F35)))</formula>
    </cfRule>
    <cfRule type="containsText" dxfId="1772" priority="386" operator="containsText" text="6- Moderado">
      <formula>NOT(ISERROR(SEARCH("6- Moderado",F35)))</formula>
    </cfRule>
    <cfRule type="containsText" dxfId="1771" priority="387" operator="containsText" text="4- Moderado">
      <formula>NOT(ISERROR(SEARCH("4- Moderado",F35)))</formula>
    </cfRule>
    <cfRule type="containsText" dxfId="1770" priority="388" operator="containsText" text="3- Bajo">
      <formula>NOT(ISERROR(SEARCH("3- Bajo",F35)))</formula>
    </cfRule>
    <cfRule type="containsText" dxfId="1769" priority="389" operator="containsText" text="4- Bajo">
      <formula>NOT(ISERROR(SEARCH("4- Bajo",F35)))</formula>
    </cfRule>
    <cfRule type="containsText" dxfId="1768" priority="390" operator="containsText" text="1- Bajo">
      <formula>NOT(ISERROR(SEARCH("1- Bajo",F35)))</formula>
    </cfRule>
  </conditionalFormatting>
  <conditionalFormatting sqref="J35:J39">
    <cfRule type="containsText" dxfId="1767" priority="380" operator="containsText" text="Bajo">
      <formula>NOT(ISERROR(SEARCH("Bajo",J35)))</formula>
    </cfRule>
    <cfRule type="containsText" dxfId="1766" priority="381" operator="containsText" text="Moderado">
      <formula>NOT(ISERROR(SEARCH("Moderado",J35)))</formula>
    </cfRule>
    <cfRule type="containsText" dxfId="1765" priority="382" operator="containsText" text="Alto">
      <formula>NOT(ISERROR(SEARCH("Alto",J35)))</formula>
    </cfRule>
    <cfRule type="containsText" dxfId="1764" priority="383" operator="containsText" text="Extremo">
      <formula>NOT(ISERROR(SEARCH("Extremo",J35)))</formula>
    </cfRule>
    <cfRule type="colorScale" priority="384">
      <colorScale>
        <cfvo type="min"/>
        <cfvo type="max"/>
        <color rgb="FFFF7128"/>
        <color rgb="FFFFEF9C"/>
      </colorScale>
    </cfRule>
  </conditionalFormatting>
  <conditionalFormatting sqref="M35:M39">
    <cfRule type="containsText" dxfId="1763" priority="355" operator="containsText" text="Moderado">
      <formula>NOT(ISERROR(SEARCH("Moderado",M35)))</formula>
    </cfRule>
    <cfRule type="containsText" dxfId="1762" priority="375" operator="containsText" text="Bajo">
      <formula>NOT(ISERROR(SEARCH("Bajo",M35)))</formula>
    </cfRule>
    <cfRule type="containsText" dxfId="1761" priority="376" operator="containsText" text="Moderado">
      <formula>NOT(ISERROR(SEARCH("Moderado",M35)))</formula>
    </cfRule>
    <cfRule type="containsText" dxfId="1760" priority="377" operator="containsText" text="Alto">
      <formula>NOT(ISERROR(SEARCH("Alto",M35)))</formula>
    </cfRule>
    <cfRule type="containsText" dxfId="1759" priority="378" operator="containsText" text="Extremo">
      <formula>NOT(ISERROR(SEARCH("Extremo",M35)))</formula>
    </cfRule>
    <cfRule type="colorScale" priority="379">
      <colorScale>
        <cfvo type="min"/>
        <cfvo type="max"/>
        <color rgb="FFFF7128"/>
        <color rgb="FFFFEF9C"/>
      </colorScale>
    </cfRule>
  </conditionalFormatting>
  <conditionalFormatting sqref="N35">
    <cfRule type="containsText" dxfId="1758" priority="369" operator="containsText" text="3- Moderado">
      <formula>NOT(ISERROR(SEARCH("3- Moderado",N35)))</formula>
    </cfRule>
    <cfRule type="containsText" dxfId="1757" priority="370" operator="containsText" text="6- Moderado">
      <formula>NOT(ISERROR(SEARCH("6- Moderado",N35)))</formula>
    </cfRule>
    <cfRule type="containsText" dxfId="1756" priority="371" operator="containsText" text="4- Moderado">
      <formula>NOT(ISERROR(SEARCH("4- Moderado",N35)))</formula>
    </cfRule>
    <cfRule type="containsText" dxfId="1755" priority="372" operator="containsText" text="3- Bajo">
      <formula>NOT(ISERROR(SEARCH("3- Bajo",N35)))</formula>
    </cfRule>
    <cfRule type="containsText" dxfId="1754" priority="373" operator="containsText" text="4- Bajo">
      <formula>NOT(ISERROR(SEARCH("4- Bajo",N35)))</formula>
    </cfRule>
    <cfRule type="containsText" dxfId="1753" priority="374" operator="containsText" text="1- Bajo">
      <formula>NOT(ISERROR(SEARCH("1- Bajo",N35)))</formula>
    </cfRule>
  </conditionalFormatting>
  <conditionalFormatting sqref="H35:H39">
    <cfRule type="containsText" dxfId="1752" priority="356" operator="containsText" text="Muy Alta">
      <formula>NOT(ISERROR(SEARCH("Muy Alta",H35)))</formula>
    </cfRule>
    <cfRule type="containsText" dxfId="1751" priority="357" operator="containsText" text="Alta">
      <formula>NOT(ISERROR(SEARCH("Alta",H35)))</formula>
    </cfRule>
    <cfRule type="containsText" dxfId="1750" priority="358" operator="containsText" text="Muy Alta">
      <formula>NOT(ISERROR(SEARCH("Muy Alta",H35)))</formula>
    </cfRule>
    <cfRule type="containsText" dxfId="1749" priority="363" operator="containsText" text="Muy Baja">
      <formula>NOT(ISERROR(SEARCH("Muy Baja",H35)))</formula>
    </cfRule>
    <cfRule type="containsText" dxfId="1748" priority="364" operator="containsText" text="Baja">
      <formula>NOT(ISERROR(SEARCH("Baja",H35)))</formula>
    </cfRule>
    <cfRule type="containsText" dxfId="1747" priority="365" operator="containsText" text="Media">
      <formula>NOT(ISERROR(SEARCH("Media",H35)))</formula>
    </cfRule>
    <cfRule type="containsText" dxfId="1746" priority="366" operator="containsText" text="Alta">
      <formula>NOT(ISERROR(SEARCH("Alta",H35)))</formula>
    </cfRule>
    <cfRule type="containsText" dxfId="1745" priority="368" operator="containsText" text="Muy Alta">
      <formula>NOT(ISERROR(SEARCH("Muy Alta",H35)))</formula>
    </cfRule>
  </conditionalFormatting>
  <conditionalFormatting sqref="I35:I39">
    <cfRule type="containsText" dxfId="1744" priority="359" operator="containsText" text="Catastrófico">
      <formula>NOT(ISERROR(SEARCH("Catastrófico",I35)))</formula>
    </cfRule>
    <cfRule type="containsText" dxfId="1743" priority="360" operator="containsText" text="Mayor">
      <formula>NOT(ISERROR(SEARCH("Mayor",I35)))</formula>
    </cfRule>
    <cfRule type="containsText" dxfId="1742" priority="361" operator="containsText" text="Menor">
      <formula>NOT(ISERROR(SEARCH("Menor",I35)))</formula>
    </cfRule>
    <cfRule type="containsText" dxfId="1741" priority="362" operator="containsText" text="Leve">
      <formula>NOT(ISERROR(SEARCH("Leve",I35)))</formula>
    </cfRule>
    <cfRule type="containsText" dxfId="1740" priority="367" operator="containsText" text="Moderado">
      <formula>NOT(ISERROR(SEARCH("Moderado",I35)))</formula>
    </cfRule>
  </conditionalFormatting>
  <conditionalFormatting sqref="K35:K39">
    <cfRule type="containsText" dxfId="1739" priority="354" operator="containsText" text="Media">
      <formula>NOT(ISERROR(SEARCH("Media",K35)))</formula>
    </cfRule>
  </conditionalFormatting>
  <conditionalFormatting sqref="L35:L39">
    <cfRule type="containsText" dxfId="1738" priority="353" operator="containsText" text="Moderado">
      <formula>NOT(ISERROR(SEARCH("Moderado",L35)))</formula>
    </cfRule>
  </conditionalFormatting>
  <conditionalFormatting sqref="J35:J39">
    <cfRule type="containsText" dxfId="1737" priority="352" operator="containsText" text="Moderado">
      <formula>NOT(ISERROR(SEARCH("Moderado",J35)))</formula>
    </cfRule>
  </conditionalFormatting>
  <conditionalFormatting sqref="J35:J39">
    <cfRule type="containsText" dxfId="1736" priority="350" operator="containsText" text="Bajo">
      <formula>NOT(ISERROR(SEARCH("Bajo",J35)))</formula>
    </cfRule>
    <cfRule type="containsText" dxfId="1735" priority="351" operator="containsText" text="Extremo">
      <formula>NOT(ISERROR(SEARCH("Extremo",J35)))</formula>
    </cfRule>
  </conditionalFormatting>
  <conditionalFormatting sqref="K35:K39">
    <cfRule type="containsText" dxfId="1734" priority="348" operator="containsText" text="Baja">
      <formula>NOT(ISERROR(SEARCH("Baja",K35)))</formula>
    </cfRule>
    <cfRule type="containsText" dxfId="1733" priority="349" operator="containsText" text="Muy Baja">
      <formula>NOT(ISERROR(SEARCH("Muy Baja",K35)))</formula>
    </cfRule>
  </conditionalFormatting>
  <conditionalFormatting sqref="K35:K39">
    <cfRule type="containsText" dxfId="1732" priority="346" operator="containsText" text="Muy Alta">
      <formula>NOT(ISERROR(SEARCH("Muy Alta",K35)))</formula>
    </cfRule>
    <cfRule type="containsText" dxfId="1731" priority="347" operator="containsText" text="Alta">
      <formula>NOT(ISERROR(SEARCH("Alta",K35)))</formula>
    </cfRule>
  </conditionalFormatting>
  <conditionalFormatting sqref="L35:L39">
    <cfRule type="containsText" dxfId="1730" priority="342" operator="containsText" text="Catastrófico">
      <formula>NOT(ISERROR(SEARCH("Catastrófico",L35)))</formula>
    </cfRule>
    <cfRule type="containsText" dxfId="1729" priority="343" operator="containsText" text="Mayor">
      <formula>NOT(ISERROR(SEARCH("Mayor",L35)))</formula>
    </cfRule>
    <cfRule type="containsText" dxfId="1728" priority="344" operator="containsText" text="Menor">
      <formula>NOT(ISERROR(SEARCH("Menor",L35)))</formula>
    </cfRule>
    <cfRule type="containsText" dxfId="1727" priority="345" operator="containsText" text="Leve">
      <formula>NOT(ISERROR(SEARCH("Leve",L35)))</formula>
    </cfRule>
  </conditionalFormatting>
  <conditionalFormatting sqref="K40:L40">
    <cfRule type="containsText" dxfId="1726" priority="336" operator="containsText" text="3- Moderado">
      <formula>NOT(ISERROR(SEARCH("3- Moderado",K40)))</formula>
    </cfRule>
    <cfRule type="containsText" dxfId="1725" priority="337" operator="containsText" text="6- Moderado">
      <formula>NOT(ISERROR(SEARCH("6- Moderado",K40)))</formula>
    </cfRule>
    <cfRule type="containsText" dxfId="1724" priority="338" operator="containsText" text="4- Moderado">
      <formula>NOT(ISERROR(SEARCH("4- Moderado",K40)))</formula>
    </cfRule>
    <cfRule type="containsText" dxfId="1723" priority="339" operator="containsText" text="3- Bajo">
      <formula>NOT(ISERROR(SEARCH("3- Bajo",K40)))</formula>
    </cfRule>
    <cfRule type="containsText" dxfId="1722" priority="340" operator="containsText" text="4- Bajo">
      <formula>NOT(ISERROR(SEARCH("4- Bajo",K40)))</formula>
    </cfRule>
    <cfRule type="containsText" dxfId="1721" priority="341" operator="containsText" text="1- Bajo">
      <formula>NOT(ISERROR(SEARCH("1- Bajo",K40)))</formula>
    </cfRule>
  </conditionalFormatting>
  <conditionalFormatting sqref="H40:I40">
    <cfRule type="containsText" dxfId="1720" priority="330" operator="containsText" text="3- Moderado">
      <formula>NOT(ISERROR(SEARCH("3- Moderado",H40)))</formula>
    </cfRule>
    <cfRule type="containsText" dxfId="1719" priority="331" operator="containsText" text="6- Moderado">
      <formula>NOT(ISERROR(SEARCH("6- Moderado",H40)))</formula>
    </cfRule>
    <cfRule type="containsText" dxfId="1718" priority="332" operator="containsText" text="4- Moderado">
      <formula>NOT(ISERROR(SEARCH("4- Moderado",H40)))</formula>
    </cfRule>
    <cfRule type="containsText" dxfId="1717" priority="333" operator="containsText" text="3- Bajo">
      <formula>NOT(ISERROR(SEARCH("3- Bajo",H40)))</formula>
    </cfRule>
    <cfRule type="containsText" dxfId="1716" priority="334" operator="containsText" text="4- Bajo">
      <formula>NOT(ISERROR(SEARCH("4- Bajo",H40)))</formula>
    </cfRule>
    <cfRule type="containsText" dxfId="1715" priority="335" operator="containsText" text="1- Bajo">
      <formula>NOT(ISERROR(SEARCH("1- Bajo",H40)))</formula>
    </cfRule>
  </conditionalFormatting>
  <conditionalFormatting sqref="A40 C40:E40">
    <cfRule type="containsText" dxfId="1714" priority="324" operator="containsText" text="3- Moderado">
      <formula>NOT(ISERROR(SEARCH("3- Moderado",A40)))</formula>
    </cfRule>
    <cfRule type="containsText" dxfId="1713" priority="325" operator="containsText" text="6- Moderado">
      <formula>NOT(ISERROR(SEARCH("6- Moderado",A40)))</formula>
    </cfRule>
    <cfRule type="containsText" dxfId="1712" priority="326" operator="containsText" text="4- Moderado">
      <formula>NOT(ISERROR(SEARCH("4- Moderado",A40)))</formula>
    </cfRule>
    <cfRule type="containsText" dxfId="1711" priority="327" operator="containsText" text="3- Bajo">
      <formula>NOT(ISERROR(SEARCH("3- Bajo",A40)))</formula>
    </cfRule>
    <cfRule type="containsText" dxfId="1710" priority="328" operator="containsText" text="4- Bajo">
      <formula>NOT(ISERROR(SEARCH("4- Bajo",A40)))</formula>
    </cfRule>
    <cfRule type="containsText" dxfId="1709" priority="329" operator="containsText" text="1- Bajo">
      <formula>NOT(ISERROR(SEARCH("1- Bajo",A40)))</formula>
    </cfRule>
  </conditionalFormatting>
  <conditionalFormatting sqref="F40:G40">
    <cfRule type="containsText" dxfId="1708" priority="318" operator="containsText" text="3- Moderado">
      <formula>NOT(ISERROR(SEARCH("3- Moderado",F40)))</formula>
    </cfRule>
    <cfRule type="containsText" dxfId="1707" priority="319" operator="containsText" text="6- Moderado">
      <formula>NOT(ISERROR(SEARCH("6- Moderado",F40)))</formula>
    </cfRule>
    <cfRule type="containsText" dxfId="1706" priority="320" operator="containsText" text="4- Moderado">
      <formula>NOT(ISERROR(SEARCH("4- Moderado",F40)))</formula>
    </cfRule>
    <cfRule type="containsText" dxfId="1705" priority="321" operator="containsText" text="3- Bajo">
      <formula>NOT(ISERROR(SEARCH("3- Bajo",F40)))</formula>
    </cfRule>
    <cfRule type="containsText" dxfId="1704" priority="322" operator="containsText" text="4- Bajo">
      <formula>NOT(ISERROR(SEARCH("4- Bajo",F40)))</formula>
    </cfRule>
    <cfRule type="containsText" dxfId="1703" priority="323" operator="containsText" text="1- Bajo">
      <formula>NOT(ISERROR(SEARCH("1- Bajo",F40)))</formula>
    </cfRule>
  </conditionalFormatting>
  <conditionalFormatting sqref="J40:J44">
    <cfRule type="containsText" dxfId="1702" priority="313" operator="containsText" text="Bajo">
      <formula>NOT(ISERROR(SEARCH("Bajo",J40)))</formula>
    </cfRule>
    <cfRule type="containsText" dxfId="1701" priority="314" operator="containsText" text="Moderado">
      <formula>NOT(ISERROR(SEARCH("Moderado",J40)))</formula>
    </cfRule>
    <cfRule type="containsText" dxfId="1700" priority="315" operator="containsText" text="Alto">
      <formula>NOT(ISERROR(SEARCH("Alto",J40)))</formula>
    </cfRule>
    <cfRule type="containsText" dxfId="1699" priority="316" operator="containsText" text="Extremo">
      <formula>NOT(ISERROR(SEARCH("Extremo",J40)))</formula>
    </cfRule>
    <cfRule type="colorScale" priority="317">
      <colorScale>
        <cfvo type="min"/>
        <cfvo type="max"/>
        <color rgb="FFFF7128"/>
        <color rgb="FFFFEF9C"/>
      </colorScale>
    </cfRule>
  </conditionalFormatting>
  <conditionalFormatting sqref="M40:M44">
    <cfRule type="containsText" dxfId="1698" priority="288" operator="containsText" text="Moderado">
      <formula>NOT(ISERROR(SEARCH("Moderado",M40)))</formula>
    </cfRule>
    <cfRule type="containsText" dxfId="1697" priority="308" operator="containsText" text="Bajo">
      <formula>NOT(ISERROR(SEARCH("Bajo",M40)))</formula>
    </cfRule>
    <cfRule type="containsText" dxfId="1696" priority="309" operator="containsText" text="Moderado">
      <formula>NOT(ISERROR(SEARCH("Moderado",M40)))</formula>
    </cfRule>
    <cfRule type="containsText" dxfId="1695" priority="310" operator="containsText" text="Alto">
      <formula>NOT(ISERROR(SEARCH("Alto",M40)))</formula>
    </cfRule>
    <cfRule type="containsText" dxfId="1694" priority="311" operator="containsText" text="Extremo">
      <formula>NOT(ISERROR(SEARCH("Extremo",M40)))</formula>
    </cfRule>
    <cfRule type="colorScale" priority="312">
      <colorScale>
        <cfvo type="min"/>
        <cfvo type="max"/>
        <color rgb="FFFF7128"/>
        <color rgb="FFFFEF9C"/>
      </colorScale>
    </cfRule>
  </conditionalFormatting>
  <conditionalFormatting sqref="N40">
    <cfRule type="containsText" dxfId="1693" priority="302" operator="containsText" text="3- Moderado">
      <formula>NOT(ISERROR(SEARCH("3- Moderado",N40)))</formula>
    </cfRule>
    <cfRule type="containsText" dxfId="1692" priority="303" operator="containsText" text="6- Moderado">
      <formula>NOT(ISERROR(SEARCH("6- Moderado",N40)))</formula>
    </cfRule>
    <cfRule type="containsText" dxfId="1691" priority="304" operator="containsText" text="4- Moderado">
      <formula>NOT(ISERROR(SEARCH("4- Moderado",N40)))</formula>
    </cfRule>
    <cfRule type="containsText" dxfId="1690" priority="305" operator="containsText" text="3- Bajo">
      <formula>NOT(ISERROR(SEARCH("3- Bajo",N40)))</formula>
    </cfRule>
    <cfRule type="containsText" dxfId="1689" priority="306" operator="containsText" text="4- Bajo">
      <formula>NOT(ISERROR(SEARCH("4- Bajo",N40)))</formula>
    </cfRule>
    <cfRule type="containsText" dxfId="1688" priority="307" operator="containsText" text="1- Bajo">
      <formula>NOT(ISERROR(SEARCH("1- Bajo",N40)))</formula>
    </cfRule>
  </conditionalFormatting>
  <conditionalFormatting sqref="H40:H44">
    <cfRule type="containsText" dxfId="1687" priority="289" operator="containsText" text="Muy Alta">
      <formula>NOT(ISERROR(SEARCH("Muy Alta",H40)))</formula>
    </cfRule>
    <cfRule type="containsText" dxfId="1686" priority="290" operator="containsText" text="Alta">
      <formula>NOT(ISERROR(SEARCH("Alta",H40)))</formula>
    </cfRule>
    <cfRule type="containsText" dxfId="1685" priority="291" operator="containsText" text="Muy Alta">
      <formula>NOT(ISERROR(SEARCH("Muy Alta",H40)))</formula>
    </cfRule>
    <cfRule type="containsText" dxfId="1684" priority="296" operator="containsText" text="Muy Baja">
      <formula>NOT(ISERROR(SEARCH("Muy Baja",H40)))</formula>
    </cfRule>
    <cfRule type="containsText" dxfId="1683" priority="297" operator="containsText" text="Baja">
      <formula>NOT(ISERROR(SEARCH("Baja",H40)))</formula>
    </cfRule>
    <cfRule type="containsText" dxfId="1682" priority="298" operator="containsText" text="Media">
      <formula>NOT(ISERROR(SEARCH("Media",H40)))</formula>
    </cfRule>
    <cfRule type="containsText" dxfId="1681" priority="299" operator="containsText" text="Alta">
      <formula>NOT(ISERROR(SEARCH("Alta",H40)))</formula>
    </cfRule>
    <cfRule type="containsText" dxfId="1680" priority="301" operator="containsText" text="Muy Alta">
      <formula>NOT(ISERROR(SEARCH("Muy Alta",H40)))</formula>
    </cfRule>
  </conditionalFormatting>
  <conditionalFormatting sqref="I40:I44">
    <cfRule type="containsText" dxfId="1679" priority="292" operator="containsText" text="Catastrófico">
      <formula>NOT(ISERROR(SEARCH("Catastrófico",I40)))</formula>
    </cfRule>
    <cfRule type="containsText" dxfId="1678" priority="293" operator="containsText" text="Mayor">
      <formula>NOT(ISERROR(SEARCH("Mayor",I40)))</formula>
    </cfRule>
    <cfRule type="containsText" dxfId="1677" priority="294" operator="containsText" text="Menor">
      <formula>NOT(ISERROR(SEARCH("Menor",I40)))</formula>
    </cfRule>
    <cfRule type="containsText" dxfId="1676" priority="295" operator="containsText" text="Leve">
      <formula>NOT(ISERROR(SEARCH("Leve",I40)))</formula>
    </cfRule>
    <cfRule type="containsText" dxfId="1675" priority="300" operator="containsText" text="Moderado">
      <formula>NOT(ISERROR(SEARCH("Moderado",I40)))</formula>
    </cfRule>
  </conditionalFormatting>
  <conditionalFormatting sqref="K40:K44">
    <cfRule type="containsText" dxfId="1674" priority="287" operator="containsText" text="Media">
      <formula>NOT(ISERROR(SEARCH("Media",K40)))</formula>
    </cfRule>
  </conditionalFormatting>
  <conditionalFormatting sqref="L40:L44">
    <cfRule type="containsText" dxfId="1673" priority="286" operator="containsText" text="Moderado">
      <formula>NOT(ISERROR(SEARCH("Moderado",L40)))</formula>
    </cfRule>
  </conditionalFormatting>
  <conditionalFormatting sqref="J40:J44">
    <cfRule type="containsText" dxfId="1672" priority="285" operator="containsText" text="Moderado">
      <formula>NOT(ISERROR(SEARCH("Moderado",J40)))</formula>
    </cfRule>
  </conditionalFormatting>
  <conditionalFormatting sqref="J40:J44">
    <cfRule type="containsText" dxfId="1671" priority="283" operator="containsText" text="Bajo">
      <formula>NOT(ISERROR(SEARCH("Bajo",J40)))</formula>
    </cfRule>
    <cfRule type="containsText" dxfId="1670" priority="284" operator="containsText" text="Extremo">
      <formula>NOT(ISERROR(SEARCH("Extremo",J40)))</formula>
    </cfRule>
  </conditionalFormatting>
  <conditionalFormatting sqref="K40:K44">
    <cfRule type="containsText" dxfId="1669" priority="281" operator="containsText" text="Baja">
      <formula>NOT(ISERROR(SEARCH("Baja",K40)))</formula>
    </cfRule>
    <cfRule type="containsText" dxfId="1668" priority="282" operator="containsText" text="Muy Baja">
      <formula>NOT(ISERROR(SEARCH("Muy Baja",K40)))</formula>
    </cfRule>
  </conditionalFormatting>
  <conditionalFormatting sqref="K40:K44">
    <cfRule type="containsText" dxfId="1667" priority="279" operator="containsText" text="Muy Alta">
      <formula>NOT(ISERROR(SEARCH("Muy Alta",K40)))</formula>
    </cfRule>
    <cfRule type="containsText" dxfId="1666" priority="280" operator="containsText" text="Alta">
      <formula>NOT(ISERROR(SEARCH("Alta",K40)))</formula>
    </cfRule>
  </conditionalFormatting>
  <conditionalFormatting sqref="L40:L44">
    <cfRule type="containsText" dxfId="1665" priority="275" operator="containsText" text="Catastrófico">
      <formula>NOT(ISERROR(SEARCH("Catastrófico",L40)))</formula>
    </cfRule>
    <cfRule type="containsText" dxfId="1664" priority="276" operator="containsText" text="Mayor">
      <formula>NOT(ISERROR(SEARCH("Mayor",L40)))</formula>
    </cfRule>
    <cfRule type="containsText" dxfId="1663" priority="277" operator="containsText" text="Menor">
      <formula>NOT(ISERROR(SEARCH("Menor",L40)))</formula>
    </cfRule>
    <cfRule type="containsText" dxfId="1662" priority="278" operator="containsText" text="Leve">
      <formula>NOT(ISERROR(SEARCH("Leve",L40)))</formula>
    </cfRule>
  </conditionalFormatting>
  <conditionalFormatting sqref="K45:L45">
    <cfRule type="containsText" dxfId="1661" priority="269" operator="containsText" text="3- Moderado">
      <formula>NOT(ISERROR(SEARCH("3- Moderado",K45)))</formula>
    </cfRule>
    <cfRule type="containsText" dxfId="1660" priority="270" operator="containsText" text="6- Moderado">
      <formula>NOT(ISERROR(SEARCH("6- Moderado",K45)))</formula>
    </cfRule>
    <cfRule type="containsText" dxfId="1659" priority="271" operator="containsText" text="4- Moderado">
      <formula>NOT(ISERROR(SEARCH("4- Moderado",K45)))</formula>
    </cfRule>
    <cfRule type="containsText" dxfId="1658" priority="272" operator="containsText" text="3- Bajo">
      <formula>NOT(ISERROR(SEARCH("3- Bajo",K45)))</formula>
    </cfRule>
    <cfRule type="containsText" dxfId="1657" priority="273" operator="containsText" text="4- Bajo">
      <formula>NOT(ISERROR(SEARCH("4- Bajo",K45)))</formula>
    </cfRule>
    <cfRule type="containsText" dxfId="1656" priority="274" operator="containsText" text="1- Bajo">
      <formula>NOT(ISERROR(SEARCH("1- Bajo",K45)))</formula>
    </cfRule>
  </conditionalFormatting>
  <conditionalFormatting sqref="H45:I45">
    <cfRule type="containsText" dxfId="1655" priority="263" operator="containsText" text="3- Moderado">
      <formula>NOT(ISERROR(SEARCH("3- Moderado",H45)))</formula>
    </cfRule>
    <cfRule type="containsText" dxfId="1654" priority="264" operator="containsText" text="6- Moderado">
      <formula>NOT(ISERROR(SEARCH("6- Moderado",H45)))</formula>
    </cfRule>
    <cfRule type="containsText" dxfId="1653" priority="265" operator="containsText" text="4- Moderado">
      <formula>NOT(ISERROR(SEARCH("4- Moderado",H45)))</formula>
    </cfRule>
    <cfRule type="containsText" dxfId="1652" priority="266" operator="containsText" text="3- Bajo">
      <formula>NOT(ISERROR(SEARCH("3- Bajo",H45)))</formula>
    </cfRule>
    <cfRule type="containsText" dxfId="1651" priority="267" operator="containsText" text="4- Bajo">
      <formula>NOT(ISERROR(SEARCH("4- Bajo",H45)))</formula>
    </cfRule>
    <cfRule type="containsText" dxfId="1650" priority="268" operator="containsText" text="1- Bajo">
      <formula>NOT(ISERROR(SEARCH("1- Bajo",H45)))</formula>
    </cfRule>
  </conditionalFormatting>
  <conditionalFormatting sqref="A45 C45:E45">
    <cfRule type="containsText" dxfId="1649" priority="257" operator="containsText" text="3- Moderado">
      <formula>NOT(ISERROR(SEARCH("3- Moderado",A45)))</formula>
    </cfRule>
    <cfRule type="containsText" dxfId="1648" priority="258" operator="containsText" text="6- Moderado">
      <formula>NOT(ISERROR(SEARCH("6- Moderado",A45)))</formula>
    </cfRule>
    <cfRule type="containsText" dxfId="1647" priority="259" operator="containsText" text="4- Moderado">
      <formula>NOT(ISERROR(SEARCH("4- Moderado",A45)))</formula>
    </cfRule>
    <cfRule type="containsText" dxfId="1646" priority="260" operator="containsText" text="3- Bajo">
      <formula>NOT(ISERROR(SEARCH("3- Bajo",A45)))</formula>
    </cfRule>
    <cfRule type="containsText" dxfId="1645" priority="261" operator="containsText" text="4- Bajo">
      <formula>NOT(ISERROR(SEARCH("4- Bajo",A45)))</formula>
    </cfRule>
    <cfRule type="containsText" dxfId="1644" priority="262" operator="containsText" text="1- Bajo">
      <formula>NOT(ISERROR(SEARCH("1- Bajo",A45)))</formula>
    </cfRule>
  </conditionalFormatting>
  <conditionalFormatting sqref="F45:G45">
    <cfRule type="containsText" dxfId="1643" priority="251" operator="containsText" text="3- Moderado">
      <formula>NOT(ISERROR(SEARCH("3- Moderado",F45)))</formula>
    </cfRule>
    <cfRule type="containsText" dxfId="1642" priority="252" operator="containsText" text="6- Moderado">
      <formula>NOT(ISERROR(SEARCH("6- Moderado",F45)))</formula>
    </cfRule>
    <cfRule type="containsText" dxfId="1641" priority="253" operator="containsText" text="4- Moderado">
      <formula>NOT(ISERROR(SEARCH("4- Moderado",F45)))</formula>
    </cfRule>
    <cfRule type="containsText" dxfId="1640" priority="254" operator="containsText" text="3- Bajo">
      <formula>NOT(ISERROR(SEARCH("3- Bajo",F45)))</formula>
    </cfRule>
    <cfRule type="containsText" dxfId="1639" priority="255" operator="containsText" text="4- Bajo">
      <formula>NOT(ISERROR(SEARCH("4- Bajo",F45)))</formula>
    </cfRule>
    <cfRule type="containsText" dxfId="1638" priority="256" operator="containsText" text="1- Bajo">
      <formula>NOT(ISERROR(SEARCH("1- Bajo",F45)))</formula>
    </cfRule>
  </conditionalFormatting>
  <conditionalFormatting sqref="J45:J49">
    <cfRule type="containsText" dxfId="1637" priority="246" operator="containsText" text="Bajo">
      <formula>NOT(ISERROR(SEARCH("Bajo",J45)))</formula>
    </cfRule>
    <cfRule type="containsText" dxfId="1636" priority="247" operator="containsText" text="Moderado">
      <formula>NOT(ISERROR(SEARCH("Moderado",J45)))</formula>
    </cfRule>
    <cfRule type="containsText" dxfId="1635" priority="248" operator="containsText" text="Alto">
      <formula>NOT(ISERROR(SEARCH("Alto",J45)))</formula>
    </cfRule>
    <cfRule type="containsText" dxfId="1634" priority="249" operator="containsText" text="Extremo">
      <formula>NOT(ISERROR(SEARCH("Extremo",J45)))</formula>
    </cfRule>
    <cfRule type="colorScale" priority="250">
      <colorScale>
        <cfvo type="min"/>
        <cfvo type="max"/>
        <color rgb="FFFF7128"/>
        <color rgb="FFFFEF9C"/>
      </colorScale>
    </cfRule>
  </conditionalFormatting>
  <conditionalFormatting sqref="M45:M49">
    <cfRule type="containsText" dxfId="1633" priority="221" operator="containsText" text="Moderado">
      <formula>NOT(ISERROR(SEARCH("Moderado",M45)))</formula>
    </cfRule>
    <cfRule type="containsText" dxfId="1632" priority="241" operator="containsText" text="Bajo">
      <formula>NOT(ISERROR(SEARCH("Bajo",M45)))</formula>
    </cfRule>
    <cfRule type="containsText" dxfId="1631" priority="242" operator="containsText" text="Moderado">
      <formula>NOT(ISERROR(SEARCH("Moderado",M45)))</formula>
    </cfRule>
    <cfRule type="containsText" dxfId="1630" priority="243" operator="containsText" text="Alto">
      <formula>NOT(ISERROR(SEARCH("Alto",M45)))</formula>
    </cfRule>
    <cfRule type="containsText" dxfId="1629" priority="244" operator="containsText" text="Extremo">
      <formula>NOT(ISERROR(SEARCH("Extremo",M45)))</formula>
    </cfRule>
    <cfRule type="colorScale" priority="245">
      <colorScale>
        <cfvo type="min"/>
        <cfvo type="max"/>
        <color rgb="FFFF7128"/>
        <color rgb="FFFFEF9C"/>
      </colorScale>
    </cfRule>
  </conditionalFormatting>
  <conditionalFormatting sqref="N45">
    <cfRule type="containsText" dxfId="1628" priority="235" operator="containsText" text="3- Moderado">
      <formula>NOT(ISERROR(SEARCH("3- Moderado",N45)))</formula>
    </cfRule>
    <cfRule type="containsText" dxfId="1627" priority="236" operator="containsText" text="6- Moderado">
      <formula>NOT(ISERROR(SEARCH("6- Moderado",N45)))</formula>
    </cfRule>
    <cfRule type="containsText" dxfId="1626" priority="237" operator="containsText" text="4- Moderado">
      <formula>NOT(ISERROR(SEARCH("4- Moderado",N45)))</formula>
    </cfRule>
    <cfRule type="containsText" dxfId="1625" priority="238" operator="containsText" text="3- Bajo">
      <formula>NOT(ISERROR(SEARCH("3- Bajo",N45)))</formula>
    </cfRule>
    <cfRule type="containsText" dxfId="1624" priority="239" operator="containsText" text="4- Bajo">
      <formula>NOT(ISERROR(SEARCH("4- Bajo",N45)))</formula>
    </cfRule>
    <cfRule type="containsText" dxfId="1623" priority="240" operator="containsText" text="1- Bajo">
      <formula>NOT(ISERROR(SEARCH("1- Bajo",N45)))</formula>
    </cfRule>
  </conditionalFormatting>
  <conditionalFormatting sqref="H45:H49">
    <cfRule type="containsText" dxfId="1622" priority="222" operator="containsText" text="Muy Alta">
      <formula>NOT(ISERROR(SEARCH("Muy Alta",H45)))</formula>
    </cfRule>
    <cfRule type="containsText" dxfId="1621" priority="223" operator="containsText" text="Alta">
      <formula>NOT(ISERROR(SEARCH("Alta",H45)))</formula>
    </cfRule>
    <cfRule type="containsText" dxfId="1620" priority="224" operator="containsText" text="Muy Alta">
      <formula>NOT(ISERROR(SEARCH("Muy Alta",H45)))</formula>
    </cfRule>
    <cfRule type="containsText" dxfId="1619" priority="229" operator="containsText" text="Muy Baja">
      <formula>NOT(ISERROR(SEARCH("Muy Baja",H45)))</formula>
    </cfRule>
    <cfRule type="containsText" dxfId="1618" priority="230" operator="containsText" text="Baja">
      <formula>NOT(ISERROR(SEARCH("Baja",H45)))</formula>
    </cfRule>
    <cfRule type="containsText" dxfId="1617" priority="231" operator="containsText" text="Media">
      <formula>NOT(ISERROR(SEARCH("Media",H45)))</formula>
    </cfRule>
    <cfRule type="containsText" dxfId="1616" priority="232" operator="containsText" text="Alta">
      <formula>NOT(ISERROR(SEARCH("Alta",H45)))</formula>
    </cfRule>
    <cfRule type="containsText" dxfId="1615" priority="234" operator="containsText" text="Muy Alta">
      <formula>NOT(ISERROR(SEARCH("Muy Alta",H45)))</formula>
    </cfRule>
  </conditionalFormatting>
  <conditionalFormatting sqref="I45:I49">
    <cfRule type="containsText" dxfId="1614" priority="225" operator="containsText" text="Catastrófico">
      <formula>NOT(ISERROR(SEARCH("Catastrófico",I45)))</formula>
    </cfRule>
    <cfRule type="containsText" dxfId="1613" priority="226" operator="containsText" text="Mayor">
      <formula>NOT(ISERROR(SEARCH("Mayor",I45)))</formula>
    </cfRule>
    <cfRule type="containsText" dxfId="1612" priority="227" operator="containsText" text="Menor">
      <formula>NOT(ISERROR(SEARCH("Menor",I45)))</formula>
    </cfRule>
    <cfRule type="containsText" dxfId="1611" priority="228" operator="containsText" text="Leve">
      <formula>NOT(ISERROR(SEARCH("Leve",I45)))</formula>
    </cfRule>
    <cfRule type="containsText" dxfId="1610" priority="233" operator="containsText" text="Moderado">
      <formula>NOT(ISERROR(SEARCH("Moderado",I45)))</formula>
    </cfRule>
  </conditionalFormatting>
  <conditionalFormatting sqref="K45:K49">
    <cfRule type="containsText" dxfId="1609" priority="220" operator="containsText" text="Media">
      <formula>NOT(ISERROR(SEARCH("Media",K45)))</formula>
    </cfRule>
  </conditionalFormatting>
  <conditionalFormatting sqref="L45:L49">
    <cfRule type="containsText" dxfId="1608" priority="219" operator="containsText" text="Moderado">
      <formula>NOT(ISERROR(SEARCH("Moderado",L45)))</formula>
    </cfRule>
  </conditionalFormatting>
  <conditionalFormatting sqref="J45:J49">
    <cfRule type="containsText" dxfId="1607" priority="218" operator="containsText" text="Moderado">
      <formula>NOT(ISERROR(SEARCH("Moderado",J45)))</formula>
    </cfRule>
  </conditionalFormatting>
  <conditionalFormatting sqref="J45:J49">
    <cfRule type="containsText" dxfId="1606" priority="216" operator="containsText" text="Bajo">
      <formula>NOT(ISERROR(SEARCH("Bajo",J45)))</formula>
    </cfRule>
    <cfRule type="containsText" dxfId="1605" priority="217" operator="containsText" text="Extremo">
      <formula>NOT(ISERROR(SEARCH("Extremo",J45)))</formula>
    </cfRule>
  </conditionalFormatting>
  <conditionalFormatting sqref="K45:K49">
    <cfRule type="containsText" dxfId="1604" priority="214" operator="containsText" text="Baja">
      <formula>NOT(ISERROR(SEARCH("Baja",K45)))</formula>
    </cfRule>
    <cfRule type="containsText" dxfId="1603" priority="215" operator="containsText" text="Muy Baja">
      <formula>NOT(ISERROR(SEARCH("Muy Baja",K45)))</formula>
    </cfRule>
  </conditionalFormatting>
  <conditionalFormatting sqref="K45:K49">
    <cfRule type="containsText" dxfId="1602" priority="212" operator="containsText" text="Muy Alta">
      <formula>NOT(ISERROR(SEARCH("Muy Alta",K45)))</formula>
    </cfRule>
    <cfRule type="containsText" dxfId="1601" priority="213" operator="containsText" text="Alta">
      <formula>NOT(ISERROR(SEARCH("Alta",K45)))</formula>
    </cfRule>
  </conditionalFormatting>
  <conditionalFormatting sqref="L45:L49">
    <cfRule type="containsText" dxfId="1600" priority="208" operator="containsText" text="Catastrófico">
      <formula>NOT(ISERROR(SEARCH("Catastrófico",L45)))</formula>
    </cfRule>
    <cfRule type="containsText" dxfId="1599" priority="209" operator="containsText" text="Mayor">
      <formula>NOT(ISERROR(SEARCH("Mayor",L45)))</formula>
    </cfRule>
    <cfRule type="containsText" dxfId="1598" priority="210" operator="containsText" text="Menor">
      <formula>NOT(ISERROR(SEARCH("Menor",L45)))</formula>
    </cfRule>
    <cfRule type="containsText" dxfId="1597" priority="211" operator="containsText" text="Leve">
      <formula>NOT(ISERROR(SEARCH("Leve",L45)))</formula>
    </cfRule>
  </conditionalFormatting>
  <conditionalFormatting sqref="K50:L50">
    <cfRule type="containsText" dxfId="1596" priority="202" operator="containsText" text="3- Moderado">
      <formula>NOT(ISERROR(SEARCH("3- Moderado",K50)))</formula>
    </cfRule>
    <cfRule type="containsText" dxfId="1595" priority="203" operator="containsText" text="6- Moderado">
      <formula>NOT(ISERROR(SEARCH("6- Moderado",K50)))</formula>
    </cfRule>
    <cfRule type="containsText" dxfId="1594" priority="204" operator="containsText" text="4- Moderado">
      <formula>NOT(ISERROR(SEARCH("4- Moderado",K50)))</formula>
    </cfRule>
    <cfRule type="containsText" dxfId="1593" priority="205" operator="containsText" text="3- Bajo">
      <formula>NOT(ISERROR(SEARCH("3- Bajo",K50)))</formula>
    </cfRule>
    <cfRule type="containsText" dxfId="1592" priority="206" operator="containsText" text="4- Bajo">
      <formula>NOT(ISERROR(SEARCH("4- Bajo",K50)))</formula>
    </cfRule>
    <cfRule type="containsText" dxfId="1591" priority="207" operator="containsText" text="1- Bajo">
      <formula>NOT(ISERROR(SEARCH("1- Bajo",K50)))</formula>
    </cfRule>
  </conditionalFormatting>
  <conditionalFormatting sqref="H50:I50">
    <cfRule type="containsText" dxfId="1590" priority="196" operator="containsText" text="3- Moderado">
      <formula>NOT(ISERROR(SEARCH("3- Moderado",H50)))</formula>
    </cfRule>
    <cfRule type="containsText" dxfId="1589" priority="197" operator="containsText" text="6- Moderado">
      <formula>NOT(ISERROR(SEARCH("6- Moderado",H50)))</formula>
    </cfRule>
    <cfRule type="containsText" dxfId="1588" priority="198" operator="containsText" text="4- Moderado">
      <formula>NOT(ISERROR(SEARCH("4- Moderado",H50)))</formula>
    </cfRule>
    <cfRule type="containsText" dxfId="1587" priority="199" operator="containsText" text="3- Bajo">
      <formula>NOT(ISERROR(SEARCH("3- Bajo",H50)))</formula>
    </cfRule>
    <cfRule type="containsText" dxfId="1586" priority="200" operator="containsText" text="4- Bajo">
      <formula>NOT(ISERROR(SEARCH("4- Bajo",H50)))</formula>
    </cfRule>
    <cfRule type="containsText" dxfId="1585" priority="201" operator="containsText" text="1- Bajo">
      <formula>NOT(ISERROR(SEARCH("1- Bajo",H50)))</formula>
    </cfRule>
  </conditionalFormatting>
  <conditionalFormatting sqref="A50 C50:E50">
    <cfRule type="containsText" dxfId="1584" priority="190" operator="containsText" text="3- Moderado">
      <formula>NOT(ISERROR(SEARCH("3- Moderado",A50)))</formula>
    </cfRule>
    <cfRule type="containsText" dxfId="1583" priority="191" operator="containsText" text="6- Moderado">
      <formula>NOT(ISERROR(SEARCH("6- Moderado",A50)))</formula>
    </cfRule>
    <cfRule type="containsText" dxfId="1582" priority="192" operator="containsText" text="4- Moderado">
      <formula>NOT(ISERROR(SEARCH("4- Moderado",A50)))</formula>
    </cfRule>
    <cfRule type="containsText" dxfId="1581" priority="193" operator="containsText" text="3- Bajo">
      <formula>NOT(ISERROR(SEARCH("3- Bajo",A50)))</formula>
    </cfRule>
    <cfRule type="containsText" dxfId="1580" priority="194" operator="containsText" text="4- Bajo">
      <formula>NOT(ISERROR(SEARCH("4- Bajo",A50)))</formula>
    </cfRule>
    <cfRule type="containsText" dxfId="1579" priority="195" operator="containsText" text="1- Bajo">
      <formula>NOT(ISERROR(SEARCH("1- Bajo",A50)))</formula>
    </cfRule>
  </conditionalFormatting>
  <conditionalFormatting sqref="F50:G50">
    <cfRule type="containsText" dxfId="1578" priority="184" operator="containsText" text="3- Moderado">
      <formula>NOT(ISERROR(SEARCH("3- Moderado",F50)))</formula>
    </cfRule>
    <cfRule type="containsText" dxfId="1577" priority="185" operator="containsText" text="6- Moderado">
      <formula>NOT(ISERROR(SEARCH("6- Moderado",F50)))</formula>
    </cfRule>
    <cfRule type="containsText" dxfId="1576" priority="186" operator="containsText" text="4- Moderado">
      <formula>NOT(ISERROR(SEARCH("4- Moderado",F50)))</formula>
    </cfRule>
    <cfRule type="containsText" dxfId="1575" priority="187" operator="containsText" text="3- Bajo">
      <formula>NOT(ISERROR(SEARCH("3- Bajo",F50)))</formula>
    </cfRule>
    <cfRule type="containsText" dxfId="1574" priority="188" operator="containsText" text="4- Bajo">
      <formula>NOT(ISERROR(SEARCH("4- Bajo",F50)))</formula>
    </cfRule>
    <cfRule type="containsText" dxfId="1573" priority="189" operator="containsText" text="1- Bajo">
      <formula>NOT(ISERROR(SEARCH("1- Bajo",F50)))</formula>
    </cfRule>
  </conditionalFormatting>
  <conditionalFormatting sqref="J50:J54">
    <cfRule type="containsText" dxfId="1572" priority="179" operator="containsText" text="Bajo">
      <formula>NOT(ISERROR(SEARCH("Bajo",J50)))</formula>
    </cfRule>
    <cfRule type="containsText" dxfId="1571" priority="180" operator="containsText" text="Moderado">
      <formula>NOT(ISERROR(SEARCH("Moderado",J50)))</formula>
    </cfRule>
    <cfRule type="containsText" dxfId="1570" priority="181" operator="containsText" text="Alto">
      <formula>NOT(ISERROR(SEARCH("Alto",J50)))</formula>
    </cfRule>
    <cfRule type="containsText" dxfId="1569" priority="182" operator="containsText" text="Extremo">
      <formula>NOT(ISERROR(SEARCH("Extremo",J50)))</formula>
    </cfRule>
    <cfRule type="colorScale" priority="183">
      <colorScale>
        <cfvo type="min"/>
        <cfvo type="max"/>
        <color rgb="FFFF7128"/>
        <color rgb="FFFFEF9C"/>
      </colorScale>
    </cfRule>
  </conditionalFormatting>
  <conditionalFormatting sqref="M50:M54">
    <cfRule type="containsText" dxfId="1568" priority="154" operator="containsText" text="Moderado">
      <formula>NOT(ISERROR(SEARCH("Moderado",M50)))</formula>
    </cfRule>
    <cfRule type="containsText" dxfId="1567" priority="174" operator="containsText" text="Bajo">
      <formula>NOT(ISERROR(SEARCH("Bajo",M50)))</formula>
    </cfRule>
    <cfRule type="containsText" dxfId="1566" priority="175" operator="containsText" text="Moderado">
      <formula>NOT(ISERROR(SEARCH("Moderado",M50)))</formula>
    </cfRule>
    <cfRule type="containsText" dxfId="1565" priority="176" operator="containsText" text="Alto">
      <formula>NOT(ISERROR(SEARCH("Alto",M50)))</formula>
    </cfRule>
    <cfRule type="containsText" dxfId="1564" priority="177" operator="containsText" text="Extremo">
      <formula>NOT(ISERROR(SEARCH("Extremo",M50)))</formula>
    </cfRule>
    <cfRule type="colorScale" priority="178">
      <colorScale>
        <cfvo type="min"/>
        <cfvo type="max"/>
        <color rgb="FFFF7128"/>
        <color rgb="FFFFEF9C"/>
      </colorScale>
    </cfRule>
  </conditionalFormatting>
  <conditionalFormatting sqref="N50">
    <cfRule type="containsText" dxfId="1563" priority="168" operator="containsText" text="3- Moderado">
      <formula>NOT(ISERROR(SEARCH("3- Moderado",N50)))</formula>
    </cfRule>
    <cfRule type="containsText" dxfId="1562" priority="169" operator="containsText" text="6- Moderado">
      <formula>NOT(ISERROR(SEARCH("6- Moderado",N50)))</formula>
    </cfRule>
    <cfRule type="containsText" dxfId="1561" priority="170" operator="containsText" text="4- Moderado">
      <formula>NOT(ISERROR(SEARCH("4- Moderado",N50)))</formula>
    </cfRule>
    <cfRule type="containsText" dxfId="1560" priority="171" operator="containsText" text="3- Bajo">
      <formula>NOT(ISERROR(SEARCH("3- Bajo",N50)))</formula>
    </cfRule>
    <cfRule type="containsText" dxfId="1559" priority="172" operator="containsText" text="4- Bajo">
      <formula>NOT(ISERROR(SEARCH("4- Bajo",N50)))</formula>
    </cfRule>
    <cfRule type="containsText" dxfId="1558" priority="173" operator="containsText" text="1- Bajo">
      <formula>NOT(ISERROR(SEARCH("1- Bajo",N50)))</formula>
    </cfRule>
  </conditionalFormatting>
  <conditionalFormatting sqref="H50:H54">
    <cfRule type="containsText" dxfId="1557" priority="155" operator="containsText" text="Muy Alta">
      <formula>NOT(ISERROR(SEARCH("Muy Alta",H50)))</formula>
    </cfRule>
    <cfRule type="containsText" dxfId="1556" priority="156" operator="containsText" text="Alta">
      <formula>NOT(ISERROR(SEARCH("Alta",H50)))</formula>
    </cfRule>
    <cfRule type="containsText" dxfId="1555" priority="157" operator="containsText" text="Muy Alta">
      <formula>NOT(ISERROR(SEARCH("Muy Alta",H50)))</formula>
    </cfRule>
    <cfRule type="containsText" dxfId="1554" priority="162" operator="containsText" text="Muy Baja">
      <formula>NOT(ISERROR(SEARCH("Muy Baja",H50)))</formula>
    </cfRule>
    <cfRule type="containsText" dxfId="1553" priority="163" operator="containsText" text="Baja">
      <formula>NOT(ISERROR(SEARCH("Baja",H50)))</formula>
    </cfRule>
    <cfRule type="containsText" dxfId="1552" priority="164" operator="containsText" text="Media">
      <formula>NOT(ISERROR(SEARCH("Media",H50)))</formula>
    </cfRule>
    <cfRule type="containsText" dxfId="1551" priority="165" operator="containsText" text="Alta">
      <formula>NOT(ISERROR(SEARCH("Alta",H50)))</formula>
    </cfRule>
    <cfRule type="containsText" dxfId="1550" priority="167" operator="containsText" text="Muy Alta">
      <formula>NOT(ISERROR(SEARCH("Muy Alta",H50)))</formula>
    </cfRule>
  </conditionalFormatting>
  <conditionalFormatting sqref="I50:I54">
    <cfRule type="containsText" dxfId="1549" priority="158" operator="containsText" text="Catastrófico">
      <formula>NOT(ISERROR(SEARCH("Catastrófico",I50)))</formula>
    </cfRule>
    <cfRule type="containsText" dxfId="1548" priority="159" operator="containsText" text="Mayor">
      <formula>NOT(ISERROR(SEARCH("Mayor",I50)))</formula>
    </cfRule>
    <cfRule type="containsText" dxfId="1547" priority="160" operator="containsText" text="Menor">
      <formula>NOT(ISERROR(SEARCH("Menor",I50)))</formula>
    </cfRule>
    <cfRule type="containsText" dxfId="1546" priority="161" operator="containsText" text="Leve">
      <formula>NOT(ISERROR(SEARCH("Leve",I50)))</formula>
    </cfRule>
    <cfRule type="containsText" dxfId="1545" priority="166" operator="containsText" text="Moderado">
      <formula>NOT(ISERROR(SEARCH("Moderado",I50)))</formula>
    </cfRule>
  </conditionalFormatting>
  <conditionalFormatting sqref="K50:K54">
    <cfRule type="containsText" dxfId="1544" priority="153" operator="containsText" text="Media">
      <formula>NOT(ISERROR(SEARCH("Media",K50)))</formula>
    </cfRule>
  </conditionalFormatting>
  <conditionalFormatting sqref="L50:L54">
    <cfRule type="containsText" dxfId="1543" priority="152" operator="containsText" text="Moderado">
      <formula>NOT(ISERROR(SEARCH("Moderado",L50)))</formula>
    </cfRule>
  </conditionalFormatting>
  <conditionalFormatting sqref="J50:J54">
    <cfRule type="containsText" dxfId="1542" priority="151" operator="containsText" text="Moderado">
      <formula>NOT(ISERROR(SEARCH("Moderado",J50)))</formula>
    </cfRule>
  </conditionalFormatting>
  <conditionalFormatting sqref="J50:J54">
    <cfRule type="containsText" dxfId="1541" priority="149" operator="containsText" text="Bajo">
      <formula>NOT(ISERROR(SEARCH("Bajo",J50)))</formula>
    </cfRule>
    <cfRule type="containsText" dxfId="1540" priority="150" operator="containsText" text="Extremo">
      <formula>NOT(ISERROR(SEARCH("Extremo",J50)))</formula>
    </cfRule>
  </conditionalFormatting>
  <conditionalFormatting sqref="K50:K54">
    <cfRule type="containsText" dxfId="1539" priority="147" operator="containsText" text="Baja">
      <formula>NOT(ISERROR(SEARCH("Baja",K50)))</formula>
    </cfRule>
    <cfRule type="containsText" dxfId="1538" priority="148" operator="containsText" text="Muy Baja">
      <formula>NOT(ISERROR(SEARCH("Muy Baja",K50)))</formula>
    </cfRule>
  </conditionalFormatting>
  <conditionalFormatting sqref="K50:K54">
    <cfRule type="containsText" dxfId="1537" priority="145" operator="containsText" text="Muy Alta">
      <formula>NOT(ISERROR(SEARCH("Muy Alta",K50)))</formula>
    </cfRule>
    <cfRule type="containsText" dxfId="1536" priority="146" operator="containsText" text="Alta">
      <formula>NOT(ISERROR(SEARCH("Alta",K50)))</formula>
    </cfRule>
  </conditionalFormatting>
  <conditionalFormatting sqref="L50:L54">
    <cfRule type="containsText" dxfId="1535" priority="141" operator="containsText" text="Catastrófico">
      <formula>NOT(ISERROR(SEARCH("Catastrófico",L50)))</formula>
    </cfRule>
    <cfRule type="containsText" dxfId="1534" priority="142" operator="containsText" text="Mayor">
      <formula>NOT(ISERROR(SEARCH("Mayor",L50)))</formula>
    </cfRule>
    <cfRule type="containsText" dxfId="1533" priority="143" operator="containsText" text="Menor">
      <formula>NOT(ISERROR(SEARCH("Menor",L50)))</formula>
    </cfRule>
    <cfRule type="containsText" dxfId="1532" priority="144" operator="containsText" text="Leve">
      <formula>NOT(ISERROR(SEARCH("Leve",L50)))</formula>
    </cfRule>
  </conditionalFormatting>
  <conditionalFormatting sqref="K55:L55">
    <cfRule type="containsText" dxfId="1531" priority="135" operator="containsText" text="3- Moderado">
      <formula>NOT(ISERROR(SEARCH("3- Moderado",K55)))</formula>
    </cfRule>
    <cfRule type="containsText" dxfId="1530" priority="136" operator="containsText" text="6- Moderado">
      <formula>NOT(ISERROR(SEARCH("6- Moderado",K55)))</formula>
    </cfRule>
    <cfRule type="containsText" dxfId="1529" priority="137" operator="containsText" text="4- Moderado">
      <formula>NOT(ISERROR(SEARCH("4- Moderado",K55)))</formula>
    </cfRule>
    <cfRule type="containsText" dxfId="1528" priority="138" operator="containsText" text="3- Bajo">
      <formula>NOT(ISERROR(SEARCH("3- Bajo",K55)))</formula>
    </cfRule>
    <cfRule type="containsText" dxfId="1527" priority="139" operator="containsText" text="4- Bajo">
      <formula>NOT(ISERROR(SEARCH("4- Bajo",K55)))</formula>
    </cfRule>
    <cfRule type="containsText" dxfId="1526" priority="140" operator="containsText" text="1- Bajo">
      <formula>NOT(ISERROR(SEARCH("1- Bajo",K55)))</formula>
    </cfRule>
  </conditionalFormatting>
  <conditionalFormatting sqref="H55:I55">
    <cfRule type="containsText" dxfId="1525" priority="129" operator="containsText" text="3- Moderado">
      <formula>NOT(ISERROR(SEARCH("3- Moderado",H55)))</formula>
    </cfRule>
    <cfRule type="containsText" dxfId="1524" priority="130" operator="containsText" text="6- Moderado">
      <formula>NOT(ISERROR(SEARCH("6- Moderado",H55)))</formula>
    </cfRule>
    <cfRule type="containsText" dxfId="1523" priority="131" operator="containsText" text="4- Moderado">
      <formula>NOT(ISERROR(SEARCH("4- Moderado",H55)))</formula>
    </cfRule>
    <cfRule type="containsText" dxfId="1522" priority="132" operator="containsText" text="3- Bajo">
      <formula>NOT(ISERROR(SEARCH("3- Bajo",H55)))</formula>
    </cfRule>
    <cfRule type="containsText" dxfId="1521" priority="133" operator="containsText" text="4- Bajo">
      <formula>NOT(ISERROR(SEARCH("4- Bajo",H55)))</formula>
    </cfRule>
    <cfRule type="containsText" dxfId="1520" priority="134" operator="containsText" text="1- Bajo">
      <formula>NOT(ISERROR(SEARCH("1- Bajo",H55)))</formula>
    </cfRule>
  </conditionalFormatting>
  <conditionalFormatting sqref="A55 C55:E55">
    <cfRule type="containsText" dxfId="1519" priority="123" operator="containsText" text="3- Moderado">
      <formula>NOT(ISERROR(SEARCH("3- Moderado",A55)))</formula>
    </cfRule>
    <cfRule type="containsText" dxfId="1518" priority="124" operator="containsText" text="6- Moderado">
      <formula>NOT(ISERROR(SEARCH("6- Moderado",A55)))</formula>
    </cfRule>
    <cfRule type="containsText" dxfId="1517" priority="125" operator="containsText" text="4- Moderado">
      <formula>NOT(ISERROR(SEARCH("4- Moderado",A55)))</formula>
    </cfRule>
    <cfRule type="containsText" dxfId="1516" priority="126" operator="containsText" text="3- Bajo">
      <formula>NOT(ISERROR(SEARCH("3- Bajo",A55)))</formula>
    </cfRule>
    <cfRule type="containsText" dxfId="1515" priority="127" operator="containsText" text="4- Bajo">
      <formula>NOT(ISERROR(SEARCH("4- Bajo",A55)))</formula>
    </cfRule>
    <cfRule type="containsText" dxfId="1514" priority="128" operator="containsText" text="1- Bajo">
      <formula>NOT(ISERROR(SEARCH("1- Bajo",A55)))</formula>
    </cfRule>
  </conditionalFormatting>
  <conditionalFormatting sqref="F55:G55">
    <cfRule type="containsText" dxfId="1513" priority="117" operator="containsText" text="3- Moderado">
      <formula>NOT(ISERROR(SEARCH("3- Moderado",F55)))</formula>
    </cfRule>
    <cfRule type="containsText" dxfId="1512" priority="118" operator="containsText" text="6- Moderado">
      <formula>NOT(ISERROR(SEARCH("6- Moderado",F55)))</formula>
    </cfRule>
    <cfRule type="containsText" dxfId="1511" priority="119" operator="containsText" text="4- Moderado">
      <formula>NOT(ISERROR(SEARCH("4- Moderado",F55)))</formula>
    </cfRule>
    <cfRule type="containsText" dxfId="1510" priority="120" operator="containsText" text="3- Bajo">
      <formula>NOT(ISERROR(SEARCH("3- Bajo",F55)))</formula>
    </cfRule>
    <cfRule type="containsText" dxfId="1509" priority="121" operator="containsText" text="4- Bajo">
      <formula>NOT(ISERROR(SEARCH("4- Bajo",F55)))</formula>
    </cfRule>
    <cfRule type="containsText" dxfId="1508" priority="122" operator="containsText" text="1- Bajo">
      <formula>NOT(ISERROR(SEARCH("1- Bajo",F55)))</formula>
    </cfRule>
  </conditionalFormatting>
  <conditionalFormatting sqref="J55:J59">
    <cfRule type="containsText" dxfId="1507" priority="112" operator="containsText" text="Bajo">
      <formula>NOT(ISERROR(SEARCH("Bajo",J55)))</formula>
    </cfRule>
    <cfRule type="containsText" dxfId="1506" priority="113" operator="containsText" text="Moderado">
      <formula>NOT(ISERROR(SEARCH("Moderado",J55)))</formula>
    </cfRule>
    <cfRule type="containsText" dxfId="1505" priority="114" operator="containsText" text="Alto">
      <formula>NOT(ISERROR(SEARCH("Alto",J55)))</formula>
    </cfRule>
    <cfRule type="containsText" dxfId="1504" priority="115" operator="containsText" text="Extremo">
      <formula>NOT(ISERROR(SEARCH("Extremo",J55)))</formula>
    </cfRule>
    <cfRule type="colorScale" priority="116">
      <colorScale>
        <cfvo type="min"/>
        <cfvo type="max"/>
        <color rgb="FFFF7128"/>
        <color rgb="FFFFEF9C"/>
      </colorScale>
    </cfRule>
  </conditionalFormatting>
  <conditionalFormatting sqref="M55:M59">
    <cfRule type="containsText" dxfId="1503" priority="87" operator="containsText" text="Moderado">
      <formula>NOT(ISERROR(SEARCH("Moderado",M55)))</formula>
    </cfRule>
    <cfRule type="containsText" dxfId="1502" priority="107" operator="containsText" text="Bajo">
      <formula>NOT(ISERROR(SEARCH("Bajo",M55)))</formula>
    </cfRule>
    <cfRule type="containsText" dxfId="1501" priority="108" operator="containsText" text="Moderado">
      <formula>NOT(ISERROR(SEARCH("Moderado",M55)))</formula>
    </cfRule>
    <cfRule type="containsText" dxfId="1500" priority="109" operator="containsText" text="Alto">
      <formula>NOT(ISERROR(SEARCH("Alto",M55)))</formula>
    </cfRule>
    <cfRule type="containsText" dxfId="1499" priority="110" operator="containsText" text="Extremo">
      <formula>NOT(ISERROR(SEARCH("Extremo",M55)))</formula>
    </cfRule>
    <cfRule type="colorScale" priority="111">
      <colorScale>
        <cfvo type="min"/>
        <cfvo type="max"/>
        <color rgb="FFFF7128"/>
        <color rgb="FFFFEF9C"/>
      </colorScale>
    </cfRule>
  </conditionalFormatting>
  <conditionalFormatting sqref="N55">
    <cfRule type="containsText" dxfId="1498" priority="101" operator="containsText" text="3- Moderado">
      <formula>NOT(ISERROR(SEARCH("3- Moderado",N55)))</formula>
    </cfRule>
    <cfRule type="containsText" dxfId="1497" priority="102" operator="containsText" text="6- Moderado">
      <formula>NOT(ISERROR(SEARCH("6- Moderado",N55)))</formula>
    </cfRule>
    <cfRule type="containsText" dxfId="1496" priority="103" operator="containsText" text="4- Moderado">
      <formula>NOT(ISERROR(SEARCH("4- Moderado",N55)))</formula>
    </cfRule>
    <cfRule type="containsText" dxfId="1495" priority="104" operator="containsText" text="3- Bajo">
      <formula>NOT(ISERROR(SEARCH("3- Bajo",N55)))</formula>
    </cfRule>
    <cfRule type="containsText" dxfId="1494" priority="105" operator="containsText" text="4- Bajo">
      <formula>NOT(ISERROR(SEARCH("4- Bajo",N55)))</formula>
    </cfRule>
    <cfRule type="containsText" dxfId="1493" priority="106" operator="containsText" text="1- Bajo">
      <formula>NOT(ISERROR(SEARCH("1- Bajo",N55)))</formula>
    </cfRule>
  </conditionalFormatting>
  <conditionalFormatting sqref="H55:H59">
    <cfRule type="containsText" dxfId="1492" priority="88" operator="containsText" text="Muy Alta">
      <formula>NOT(ISERROR(SEARCH("Muy Alta",H55)))</formula>
    </cfRule>
    <cfRule type="containsText" dxfId="1491" priority="89" operator="containsText" text="Alta">
      <formula>NOT(ISERROR(SEARCH("Alta",H55)))</formula>
    </cfRule>
    <cfRule type="containsText" dxfId="1490" priority="90" operator="containsText" text="Muy Alta">
      <formula>NOT(ISERROR(SEARCH("Muy Alta",H55)))</formula>
    </cfRule>
    <cfRule type="containsText" dxfId="1489" priority="95" operator="containsText" text="Muy Baja">
      <formula>NOT(ISERROR(SEARCH("Muy Baja",H55)))</formula>
    </cfRule>
    <cfRule type="containsText" dxfId="1488" priority="96" operator="containsText" text="Baja">
      <formula>NOT(ISERROR(SEARCH("Baja",H55)))</formula>
    </cfRule>
    <cfRule type="containsText" dxfId="1487" priority="97" operator="containsText" text="Media">
      <formula>NOT(ISERROR(SEARCH("Media",H55)))</formula>
    </cfRule>
    <cfRule type="containsText" dxfId="1486" priority="98" operator="containsText" text="Alta">
      <formula>NOT(ISERROR(SEARCH("Alta",H55)))</formula>
    </cfRule>
    <cfRule type="containsText" dxfId="1485" priority="100" operator="containsText" text="Muy Alta">
      <formula>NOT(ISERROR(SEARCH("Muy Alta",H55)))</formula>
    </cfRule>
  </conditionalFormatting>
  <conditionalFormatting sqref="I55:I59">
    <cfRule type="containsText" dxfId="1484" priority="91" operator="containsText" text="Catastrófico">
      <formula>NOT(ISERROR(SEARCH("Catastrófico",I55)))</formula>
    </cfRule>
    <cfRule type="containsText" dxfId="1483" priority="92" operator="containsText" text="Mayor">
      <formula>NOT(ISERROR(SEARCH("Mayor",I55)))</formula>
    </cfRule>
    <cfRule type="containsText" dxfId="1482" priority="93" operator="containsText" text="Menor">
      <formula>NOT(ISERROR(SEARCH("Menor",I55)))</formula>
    </cfRule>
    <cfRule type="containsText" dxfId="1481" priority="94" operator="containsText" text="Leve">
      <formula>NOT(ISERROR(SEARCH("Leve",I55)))</formula>
    </cfRule>
    <cfRule type="containsText" dxfId="1480" priority="99" operator="containsText" text="Moderado">
      <formula>NOT(ISERROR(SEARCH("Moderado",I55)))</formula>
    </cfRule>
  </conditionalFormatting>
  <conditionalFormatting sqref="K55:K59">
    <cfRule type="containsText" dxfId="1479" priority="86" operator="containsText" text="Media">
      <formula>NOT(ISERROR(SEARCH("Media",K55)))</formula>
    </cfRule>
  </conditionalFormatting>
  <conditionalFormatting sqref="L55:L59">
    <cfRule type="containsText" dxfId="1478" priority="85" operator="containsText" text="Moderado">
      <formula>NOT(ISERROR(SEARCH("Moderado",L55)))</formula>
    </cfRule>
  </conditionalFormatting>
  <conditionalFormatting sqref="J55:J59">
    <cfRule type="containsText" dxfId="1477" priority="84" operator="containsText" text="Moderado">
      <formula>NOT(ISERROR(SEARCH("Moderado",J55)))</formula>
    </cfRule>
  </conditionalFormatting>
  <conditionalFormatting sqref="J55:J59">
    <cfRule type="containsText" dxfId="1476" priority="82" operator="containsText" text="Bajo">
      <formula>NOT(ISERROR(SEARCH("Bajo",J55)))</formula>
    </cfRule>
    <cfRule type="containsText" dxfId="1475" priority="83" operator="containsText" text="Extremo">
      <formula>NOT(ISERROR(SEARCH("Extremo",J55)))</formula>
    </cfRule>
  </conditionalFormatting>
  <conditionalFormatting sqref="K55:K59">
    <cfRule type="containsText" dxfId="1474" priority="80" operator="containsText" text="Baja">
      <formula>NOT(ISERROR(SEARCH("Baja",K55)))</formula>
    </cfRule>
    <cfRule type="containsText" dxfId="1473" priority="81" operator="containsText" text="Muy Baja">
      <formula>NOT(ISERROR(SEARCH("Muy Baja",K55)))</formula>
    </cfRule>
  </conditionalFormatting>
  <conditionalFormatting sqref="K55:K59">
    <cfRule type="containsText" dxfId="1472" priority="78" operator="containsText" text="Muy Alta">
      <formula>NOT(ISERROR(SEARCH("Muy Alta",K55)))</formula>
    </cfRule>
    <cfRule type="containsText" dxfId="1471" priority="79" operator="containsText" text="Alta">
      <formula>NOT(ISERROR(SEARCH("Alta",K55)))</formula>
    </cfRule>
  </conditionalFormatting>
  <conditionalFormatting sqref="L55:L59">
    <cfRule type="containsText" dxfId="1470" priority="74" operator="containsText" text="Catastrófico">
      <formula>NOT(ISERROR(SEARCH("Catastrófico",L55)))</formula>
    </cfRule>
    <cfRule type="containsText" dxfId="1469" priority="75" operator="containsText" text="Mayor">
      <formula>NOT(ISERROR(SEARCH("Mayor",L55)))</formula>
    </cfRule>
    <cfRule type="containsText" dxfId="1468" priority="76" operator="containsText" text="Menor">
      <formula>NOT(ISERROR(SEARCH("Menor",L55)))</formula>
    </cfRule>
    <cfRule type="containsText" dxfId="1467" priority="77" operator="containsText" text="Leve">
      <formula>NOT(ISERROR(SEARCH("Leve",L55)))</formula>
    </cfRule>
  </conditionalFormatting>
  <conditionalFormatting sqref="K25:L25">
    <cfRule type="containsText" dxfId="1466" priority="68" operator="containsText" text="3- Moderado">
      <formula>NOT(ISERROR(SEARCH("3- Moderado",K25)))</formula>
    </cfRule>
    <cfRule type="containsText" dxfId="1465" priority="69" operator="containsText" text="6- Moderado">
      <formula>NOT(ISERROR(SEARCH("6- Moderado",K25)))</formula>
    </cfRule>
    <cfRule type="containsText" dxfId="1464" priority="70" operator="containsText" text="4- Moderado">
      <formula>NOT(ISERROR(SEARCH("4- Moderado",K25)))</formula>
    </cfRule>
    <cfRule type="containsText" dxfId="1463" priority="71" operator="containsText" text="3- Bajo">
      <formula>NOT(ISERROR(SEARCH("3- Bajo",K25)))</formula>
    </cfRule>
    <cfRule type="containsText" dxfId="1462" priority="72" operator="containsText" text="4- Bajo">
      <formula>NOT(ISERROR(SEARCH("4- Bajo",K25)))</formula>
    </cfRule>
    <cfRule type="containsText" dxfId="1461" priority="73" operator="containsText" text="1- Bajo">
      <formula>NOT(ISERROR(SEARCH("1- Bajo",K25)))</formula>
    </cfRule>
  </conditionalFormatting>
  <conditionalFormatting sqref="H25:I25">
    <cfRule type="containsText" dxfId="1460" priority="62" operator="containsText" text="3- Moderado">
      <formula>NOT(ISERROR(SEARCH("3- Moderado",H25)))</formula>
    </cfRule>
    <cfRule type="containsText" dxfId="1459" priority="63" operator="containsText" text="6- Moderado">
      <formula>NOT(ISERROR(SEARCH("6- Moderado",H25)))</formula>
    </cfRule>
    <cfRule type="containsText" dxfId="1458" priority="64" operator="containsText" text="4- Moderado">
      <formula>NOT(ISERROR(SEARCH("4- Moderado",H25)))</formula>
    </cfRule>
    <cfRule type="containsText" dxfId="1457" priority="65" operator="containsText" text="3- Bajo">
      <formula>NOT(ISERROR(SEARCH("3- Bajo",H25)))</formula>
    </cfRule>
    <cfRule type="containsText" dxfId="1456" priority="66" operator="containsText" text="4- Bajo">
      <formula>NOT(ISERROR(SEARCH("4- Bajo",H25)))</formula>
    </cfRule>
    <cfRule type="containsText" dxfId="1455" priority="67" operator="containsText" text="1- Bajo">
      <formula>NOT(ISERROR(SEARCH("1- Bajo",H25)))</formula>
    </cfRule>
  </conditionalFormatting>
  <conditionalFormatting sqref="A25 C25:E25">
    <cfRule type="containsText" dxfId="1454" priority="56" operator="containsText" text="3- Moderado">
      <formula>NOT(ISERROR(SEARCH("3- Moderado",A25)))</formula>
    </cfRule>
    <cfRule type="containsText" dxfId="1453" priority="57" operator="containsText" text="6- Moderado">
      <formula>NOT(ISERROR(SEARCH("6- Moderado",A25)))</formula>
    </cfRule>
    <cfRule type="containsText" dxfId="1452" priority="58" operator="containsText" text="4- Moderado">
      <formula>NOT(ISERROR(SEARCH("4- Moderado",A25)))</formula>
    </cfRule>
    <cfRule type="containsText" dxfId="1451" priority="59" operator="containsText" text="3- Bajo">
      <formula>NOT(ISERROR(SEARCH("3- Bajo",A25)))</formula>
    </cfRule>
    <cfRule type="containsText" dxfId="1450" priority="60" operator="containsText" text="4- Bajo">
      <formula>NOT(ISERROR(SEARCH("4- Bajo",A25)))</formula>
    </cfRule>
    <cfRule type="containsText" dxfId="1449" priority="61" operator="containsText" text="1- Bajo">
      <formula>NOT(ISERROR(SEARCH("1- Bajo",A25)))</formula>
    </cfRule>
  </conditionalFormatting>
  <conditionalFormatting sqref="F25:G25">
    <cfRule type="containsText" dxfId="1448" priority="50" operator="containsText" text="3- Moderado">
      <formula>NOT(ISERROR(SEARCH("3- Moderado",F25)))</formula>
    </cfRule>
    <cfRule type="containsText" dxfId="1447" priority="51" operator="containsText" text="6- Moderado">
      <formula>NOT(ISERROR(SEARCH("6- Moderado",F25)))</formula>
    </cfRule>
    <cfRule type="containsText" dxfId="1446" priority="52" operator="containsText" text="4- Moderado">
      <formula>NOT(ISERROR(SEARCH("4- Moderado",F25)))</formula>
    </cfRule>
    <cfRule type="containsText" dxfId="1445" priority="53" operator="containsText" text="3- Bajo">
      <formula>NOT(ISERROR(SEARCH("3- Bajo",F25)))</formula>
    </cfRule>
    <cfRule type="containsText" dxfId="1444" priority="54" operator="containsText" text="4- Bajo">
      <formula>NOT(ISERROR(SEARCH("4- Bajo",F25)))</formula>
    </cfRule>
    <cfRule type="containsText" dxfId="1443" priority="55" operator="containsText" text="1- Bajo">
      <formula>NOT(ISERROR(SEARCH("1- Bajo",F25)))</formula>
    </cfRule>
  </conditionalFormatting>
  <conditionalFormatting sqref="J25:J29">
    <cfRule type="containsText" dxfId="1442" priority="45" operator="containsText" text="Bajo">
      <formula>NOT(ISERROR(SEARCH("Bajo",J25)))</formula>
    </cfRule>
    <cfRule type="containsText" dxfId="1441" priority="46" operator="containsText" text="Moderado">
      <formula>NOT(ISERROR(SEARCH("Moderado",J25)))</formula>
    </cfRule>
    <cfRule type="containsText" dxfId="1440" priority="47" operator="containsText" text="Alto">
      <formula>NOT(ISERROR(SEARCH("Alto",J25)))</formula>
    </cfRule>
    <cfRule type="containsText" dxfId="1439" priority="48" operator="containsText" text="Extremo">
      <formula>NOT(ISERROR(SEARCH("Extremo",J25)))</formula>
    </cfRule>
    <cfRule type="colorScale" priority="49">
      <colorScale>
        <cfvo type="min"/>
        <cfvo type="max"/>
        <color rgb="FFFF7128"/>
        <color rgb="FFFFEF9C"/>
      </colorScale>
    </cfRule>
  </conditionalFormatting>
  <conditionalFormatting sqref="M25:M29">
    <cfRule type="containsText" dxfId="1438" priority="20" operator="containsText" text="Moderado">
      <formula>NOT(ISERROR(SEARCH("Moderado",M25)))</formula>
    </cfRule>
    <cfRule type="containsText" dxfId="1437" priority="40" operator="containsText" text="Bajo">
      <formula>NOT(ISERROR(SEARCH("Bajo",M25)))</formula>
    </cfRule>
    <cfRule type="containsText" dxfId="1436" priority="41" operator="containsText" text="Moderado">
      <formula>NOT(ISERROR(SEARCH("Moderado",M25)))</formula>
    </cfRule>
    <cfRule type="containsText" dxfId="1435" priority="42" operator="containsText" text="Alto">
      <formula>NOT(ISERROR(SEARCH("Alto",M25)))</formula>
    </cfRule>
    <cfRule type="containsText" dxfId="1434" priority="43" operator="containsText" text="Extremo">
      <formula>NOT(ISERROR(SEARCH("Extremo",M25)))</formula>
    </cfRule>
    <cfRule type="colorScale" priority="44">
      <colorScale>
        <cfvo type="min"/>
        <cfvo type="max"/>
        <color rgb="FFFF7128"/>
        <color rgb="FFFFEF9C"/>
      </colorScale>
    </cfRule>
  </conditionalFormatting>
  <conditionalFormatting sqref="N25">
    <cfRule type="containsText" dxfId="1433" priority="34" operator="containsText" text="3- Moderado">
      <formula>NOT(ISERROR(SEARCH("3- Moderado",N25)))</formula>
    </cfRule>
    <cfRule type="containsText" dxfId="1432" priority="35" operator="containsText" text="6- Moderado">
      <formula>NOT(ISERROR(SEARCH("6- Moderado",N25)))</formula>
    </cfRule>
    <cfRule type="containsText" dxfId="1431" priority="36" operator="containsText" text="4- Moderado">
      <formula>NOT(ISERROR(SEARCH("4- Moderado",N25)))</formula>
    </cfRule>
    <cfRule type="containsText" dxfId="1430" priority="37" operator="containsText" text="3- Bajo">
      <formula>NOT(ISERROR(SEARCH("3- Bajo",N25)))</formula>
    </cfRule>
    <cfRule type="containsText" dxfId="1429" priority="38" operator="containsText" text="4- Bajo">
      <formula>NOT(ISERROR(SEARCH("4- Bajo",N25)))</formula>
    </cfRule>
    <cfRule type="containsText" dxfId="1428" priority="39" operator="containsText" text="1- Bajo">
      <formula>NOT(ISERROR(SEARCH("1- Bajo",N25)))</formula>
    </cfRule>
  </conditionalFormatting>
  <conditionalFormatting sqref="H25:H29">
    <cfRule type="containsText" dxfId="1427" priority="21" operator="containsText" text="Muy Alta">
      <formula>NOT(ISERROR(SEARCH("Muy Alta",H25)))</formula>
    </cfRule>
    <cfRule type="containsText" dxfId="1426" priority="22" operator="containsText" text="Alta">
      <formula>NOT(ISERROR(SEARCH("Alta",H25)))</formula>
    </cfRule>
    <cfRule type="containsText" dxfId="1425" priority="23" operator="containsText" text="Muy Alta">
      <formula>NOT(ISERROR(SEARCH("Muy Alta",H25)))</formula>
    </cfRule>
    <cfRule type="containsText" dxfId="1424" priority="28" operator="containsText" text="Muy Baja">
      <formula>NOT(ISERROR(SEARCH("Muy Baja",H25)))</formula>
    </cfRule>
    <cfRule type="containsText" dxfId="1423" priority="29" operator="containsText" text="Baja">
      <formula>NOT(ISERROR(SEARCH("Baja",H25)))</formula>
    </cfRule>
    <cfRule type="containsText" dxfId="1422" priority="30" operator="containsText" text="Media">
      <formula>NOT(ISERROR(SEARCH("Media",H25)))</formula>
    </cfRule>
    <cfRule type="containsText" dxfId="1421" priority="31" operator="containsText" text="Alta">
      <formula>NOT(ISERROR(SEARCH("Alta",H25)))</formula>
    </cfRule>
    <cfRule type="containsText" dxfId="1420" priority="33" operator="containsText" text="Muy Alta">
      <formula>NOT(ISERROR(SEARCH("Muy Alta",H25)))</formula>
    </cfRule>
  </conditionalFormatting>
  <conditionalFormatting sqref="I25:I29">
    <cfRule type="containsText" dxfId="1419" priority="24" operator="containsText" text="Catastrófico">
      <formula>NOT(ISERROR(SEARCH("Catastrófico",I25)))</formula>
    </cfRule>
    <cfRule type="containsText" dxfId="1418" priority="25" operator="containsText" text="Mayor">
      <formula>NOT(ISERROR(SEARCH("Mayor",I25)))</formula>
    </cfRule>
    <cfRule type="containsText" dxfId="1417" priority="26" operator="containsText" text="Menor">
      <formula>NOT(ISERROR(SEARCH("Menor",I25)))</formula>
    </cfRule>
    <cfRule type="containsText" dxfId="1416" priority="27" operator="containsText" text="Leve">
      <formula>NOT(ISERROR(SEARCH("Leve",I25)))</formula>
    </cfRule>
    <cfRule type="containsText" dxfId="1415" priority="32" operator="containsText" text="Moderado">
      <formula>NOT(ISERROR(SEARCH("Moderado",I25)))</formula>
    </cfRule>
  </conditionalFormatting>
  <conditionalFormatting sqref="K25:K29">
    <cfRule type="containsText" dxfId="1414" priority="19" operator="containsText" text="Media">
      <formula>NOT(ISERROR(SEARCH("Media",K25)))</formula>
    </cfRule>
  </conditionalFormatting>
  <conditionalFormatting sqref="L25:L29">
    <cfRule type="containsText" dxfId="1413" priority="18" operator="containsText" text="Moderado">
      <formula>NOT(ISERROR(SEARCH("Moderado",L25)))</formula>
    </cfRule>
  </conditionalFormatting>
  <conditionalFormatting sqref="J25:J29">
    <cfRule type="containsText" dxfId="1412" priority="17" operator="containsText" text="Moderado">
      <formula>NOT(ISERROR(SEARCH("Moderado",J25)))</formula>
    </cfRule>
  </conditionalFormatting>
  <conditionalFormatting sqref="J25:J29">
    <cfRule type="containsText" dxfId="1411" priority="15" operator="containsText" text="Bajo">
      <formula>NOT(ISERROR(SEARCH("Bajo",J25)))</formula>
    </cfRule>
    <cfRule type="containsText" dxfId="1410" priority="16" operator="containsText" text="Extremo">
      <formula>NOT(ISERROR(SEARCH("Extremo",J25)))</formula>
    </cfRule>
  </conditionalFormatting>
  <conditionalFormatting sqref="K25:K29">
    <cfRule type="containsText" dxfId="1409" priority="13" operator="containsText" text="Baja">
      <formula>NOT(ISERROR(SEARCH("Baja",K25)))</formula>
    </cfRule>
    <cfRule type="containsText" dxfId="1408" priority="14" operator="containsText" text="Muy Baja">
      <formula>NOT(ISERROR(SEARCH("Muy Baja",K25)))</formula>
    </cfRule>
  </conditionalFormatting>
  <conditionalFormatting sqref="K25:K29">
    <cfRule type="containsText" dxfId="1407" priority="11" operator="containsText" text="Muy Alta">
      <formula>NOT(ISERROR(SEARCH("Muy Alta",K25)))</formula>
    </cfRule>
    <cfRule type="containsText" dxfId="1406" priority="12" operator="containsText" text="Alta">
      <formula>NOT(ISERROR(SEARCH("Alta",K25)))</formula>
    </cfRule>
  </conditionalFormatting>
  <conditionalFormatting sqref="L25:L29">
    <cfRule type="containsText" dxfId="1405" priority="7" operator="containsText" text="Catastrófico">
      <formula>NOT(ISERROR(SEARCH("Catastrófico",L25)))</formula>
    </cfRule>
    <cfRule type="containsText" dxfId="1404" priority="8" operator="containsText" text="Mayor">
      <formula>NOT(ISERROR(SEARCH("Mayor",L25)))</formula>
    </cfRule>
    <cfRule type="containsText" dxfId="1403" priority="9" operator="containsText" text="Menor">
      <formula>NOT(ISERROR(SEARCH("Menor",L25)))</formula>
    </cfRule>
    <cfRule type="containsText" dxfId="1402" priority="10" operator="containsText" text="Leve">
      <formula>NOT(ISERROR(SEARCH("Leve",L25)))</formula>
    </cfRule>
  </conditionalFormatting>
  <conditionalFormatting sqref="B10 B15 B20 B25 B30 B35 B40 B45 B50 B55">
    <cfRule type="containsText" dxfId="1401" priority="1" operator="containsText" text="3- Moderado">
      <formula>NOT(ISERROR(SEARCH("3- Moderado",B10)))</formula>
    </cfRule>
    <cfRule type="containsText" dxfId="1400" priority="2" operator="containsText" text="6- Moderado">
      <formula>NOT(ISERROR(SEARCH("6- Moderado",B10)))</formula>
    </cfRule>
    <cfRule type="containsText" dxfId="1399" priority="3" operator="containsText" text="4- Moderado">
      <formula>NOT(ISERROR(SEARCH("4- Moderado",B10)))</formula>
    </cfRule>
    <cfRule type="containsText" dxfId="1398" priority="4" operator="containsText" text="3- Bajo">
      <formula>NOT(ISERROR(SEARCH("3- Bajo",B10)))</formula>
    </cfRule>
    <cfRule type="containsText" dxfId="1397" priority="5" operator="containsText" text="4- Bajo">
      <formula>NOT(ISERROR(SEARCH("4- Bajo",B10)))</formula>
    </cfRule>
    <cfRule type="containsText" dxfId="1396" priority="6" operator="containsText" text="1- Bajo">
      <formula>NOT(ISERROR(SEARCH("1- Bajo",B10)))</formula>
    </cfRule>
  </conditionalFormatting>
  <dataValidations count="7">
    <dataValidation allowBlank="1" showInputMessage="1" showErrorMessage="1" prompt="seleccionar si el responsable de ejecutar las acciones es el nivel central" sqref="Q8:R8" xr:uid="{1EFD3D86-8546-4DD9-848C-9F97A8065ABE}"/>
    <dataValidation allowBlank="1" showInputMessage="1" showErrorMessage="1" prompt="Seleccionar si el responsable es el responsable de las acciones es el nivel central" sqref="P7:P8" xr:uid="{803D3159-344E-4177-8E38-059AA740B70D}"/>
    <dataValidation allowBlank="1" showInputMessage="1" showErrorMessage="1" prompt="Describir las actividades que se van a desarrollar para el proyecto" sqref="O7" xr:uid="{868E9958-07A9-49F6-BD1D-CE0636E151A0}"/>
    <dataValidation allowBlank="1" showInputMessage="1" showErrorMessage="1" prompt="El grado de afectación puede ser " sqref="I8" xr:uid="{B1F3D36D-6588-4D5E-AEE0-647FAB3D4651}"/>
    <dataValidation allowBlank="1" showInputMessage="1" showErrorMessage="1" prompt="Que tan factible es que materialize el riesgo?" sqref="H8" xr:uid="{7FCE7B53-6091-423D-8D79-3F997E64BCE6}"/>
    <dataValidation allowBlank="1" showInputMessage="1" showErrorMessage="1" prompt="Registrar qué factor  que ocasina el riesgo: un facot identtficado el contexto._x000a_O  personas, recursos, estilo de direccion , factores externos, , codiciones ambientales" sqref="F8:G8" xr:uid="{580E7C2E-FD99-41D3-A0F7-1ADF376F8D94}"/>
    <dataValidation allowBlank="1" showInputMessage="1" showErrorMessage="1" prompt="Seleccionar el tipo de riesgo teniendo en cuenta que  factor organizaconal afecta. Ver explicacion en hoja " sqref="E8" xr:uid="{3F7C2199-6A14-4B2A-A6A3-32E95E4E8B1C}"/>
  </dataValidation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CEB628-4F53-4AA2-BD0C-1D04F5795005}">
  <sheetPr>
    <tabColor rgb="FF00B0F0"/>
  </sheetPr>
  <dimension ref="A1:JS59"/>
  <sheetViews>
    <sheetView topLeftCell="A49" zoomScale="71" zoomScaleNormal="71" workbookViewId="0">
      <selection activeCell="B10" sqref="B10:B14"/>
    </sheetView>
  </sheetViews>
  <sheetFormatPr baseColWidth="10" defaultColWidth="11.42578125" defaultRowHeight="15" x14ac:dyDescent="0.25"/>
  <cols>
    <col min="1" max="2" width="18.42578125" style="82" customWidth="1"/>
    <col min="3" max="3" width="15.5703125" customWidth="1"/>
    <col min="4" max="4" width="27.5703125" style="82" customWidth="1"/>
    <col min="5" max="5" width="18" style="236" customWidth="1"/>
    <col min="6" max="6" width="40.140625" customWidth="1"/>
    <col min="7" max="7" width="20.42578125" customWidth="1"/>
    <col min="8" max="8" width="10.42578125" style="237" customWidth="1"/>
    <col min="9" max="9" width="11.42578125" style="237" customWidth="1"/>
    <col min="10" max="10" width="10.140625" style="238" customWidth="1"/>
    <col min="11" max="11" width="11.42578125" style="237" customWidth="1"/>
    <col min="12" max="12" width="10.85546875" style="237" customWidth="1"/>
    <col min="13" max="13" width="18.28515625" style="237" bestFit="1" customWidth="1"/>
    <col min="14" max="14" width="18.28515625" bestFit="1" customWidth="1"/>
    <col min="15" max="15" width="32.85546875" customWidth="1"/>
    <col min="16" max="16" width="16.5703125" customWidth="1"/>
    <col min="17" max="18" width="14.28515625" customWidth="1"/>
    <col min="19" max="19" width="17.85546875" customWidth="1"/>
    <col min="20" max="20" width="15.140625" customWidth="1"/>
    <col min="21" max="21" width="16.140625" customWidth="1"/>
    <col min="22" max="177" width="11.42578125" style="7"/>
  </cols>
  <sheetData>
    <row r="1" spans="1:279" s="220" customFormat="1" ht="16.5" customHeight="1" x14ac:dyDescent="0.3">
      <c r="A1" s="420"/>
      <c r="B1" s="421"/>
      <c r="C1" s="421"/>
      <c r="D1" s="506" t="s">
        <v>453</v>
      </c>
      <c r="E1" s="506"/>
      <c r="F1" s="506"/>
      <c r="G1" s="506"/>
      <c r="H1" s="506"/>
      <c r="I1" s="506"/>
      <c r="J1" s="506"/>
      <c r="K1" s="506"/>
      <c r="L1" s="506"/>
      <c r="M1" s="506"/>
      <c r="N1" s="506"/>
      <c r="O1" s="506"/>
      <c r="P1" s="506"/>
      <c r="Q1" s="507"/>
      <c r="R1" s="241"/>
      <c r="S1" s="412" t="s">
        <v>67</v>
      </c>
      <c r="T1" s="412"/>
      <c r="U1" s="412"/>
      <c r="V1" s="219"/>
      <c r="W1" s="219"/>
      <c r="X1" s="219"/>
      <c r="Y1" s="219"/>
      <c r="Z1" s="219"/>
      <c r="AA1" s="219"/>
      <c r="AB1" s="219"/>
      <c r="AC1" s="219"/>
      <c r="AD1" s="219"/>
      <c r="AE1" s="219"/>
      <c r="AF1" s="219"/>
      <c r="AG1" s="219"/>
      <c r="AH1" s="219"/>
      <c r="AI1" s="219"/>
      <c r="AJ1" s="219"/>
      <c r="AK1" s="219"/>
      <c r="AL1" s="219"/>
      <c r="AM1" s="219"/>
      <c r="AN1" s="219"/>
      <c r="AO1" s="219"/>
      <c r="AP1" s="219"/>
      <c r="AQ1" s="219"/>
      <c r="AR1" s="219"/>
      <c r="AS1" s="219"/>
      <c r="AT1" s="219"/>
      <c r="AU1" s="219"/>
      <c r="AV1" s="219"/>
      <c r="AW1" s="219"/>
      <c r="AX1" s="219"/>
      <c r="AY1" s="219"/>
      <c r="AZ1" s="219"/>
      <c r="BA1" s="219"/>
      <c r="BB1" s="219"/>
      <c r="BC1" s="219"/>
      <c r="BD1" s="219"/>
      <c r="BE1" s="219"/>
      <c r="BF1" s="219"/>
      <c r="BG1" s="219"/>
      <c r="BH1" s="219"/>
      <c r="BI1" s="219"/>
      <c r="BJ1" s="219"/>
      <c r="BK1" s="219"/>
      <c r="BL1" s="219"/>
      <c r="BM1" s="219"/>
      <c r="BN1" s="219"/>
      <c r="BO1" s="219"/>
      <c r="BP1" s="219"/>
      <c r="BQ1" s="219"/>
      <c r="BR1" s="219"/>
      <c r="BS1" s="219"/>
      <c r="BT1" s="219"/>
      <c r="BU1" s="219"/>
      <c r="BV1" s="219"/>
      <c r="BW1" s="219"/>
      <c r="BX1" s="219"/>
      <c r="BY1" s="219"/>
      <c r="BZ1" s="219"/>
      <c r="CA1" s="219"/>
      <c r="CB1" s="219"/>
      <c r="CC1" s="219"/>
      <c r="CD1" s="219"/>
      <c r="CE1" s="219"/>
      <c r="CF1" s="219"/>
      <c r="CG1" s="219"/>
      <c r="CH1" s="219"/>
      <c r="CI1" s="219"/>
      <c r="CJ1" s="219"/>
      <c r="CK1" s="219"/>
      <c r="CL1" s="219"/>
      <c r="CM1" s="219"/>
      <c r="CN1" s="219"/>
      <c r="CO1" s="219"/>
      <c r="CP1" s="219"/>
      <c r="CQ1" s="219"/>
      <c r="CR1" s="219"/>
      <c r="CS1" s="219"/>
      <c r="CT1" s="219"/>
      <c r="CU1" s="219"/>
      <c r="CV1" s="219"/>
      <c r="CW1" s="219"/>
      <c r="CX1" s="219"/>
      <c r="CY1" s="219"/>
      <c r="CZ1" s="219"/>
      <c r="DA1" s="219"/>
      <c r="DB1" s="219"/>
      <c r="DC1" s="219"/>
      <c r="DD1" s="219"/>
      <c r="DE1" s="219"/>
      <c r="DF1" s="219"/>
      <c r="DG1" s="219"/>
      <c r="DH1" s="219"/>
      <c r="DI1" s="219"/>
      <c r="DJ1" s="219"/>
      <c r="DK1" s="219"/>
      <c r="DL1" s="219"/>
      <c r="DM1" s="219"/>
      <c r="DN1" s="219"/>
      <c r="DO1" s="219"/>
      <c r="DP1" s="219"/>
      <c r="DQ1" s="219"/>
      <c r="DR1" s="219"/>
      <c r="DS1" s="219"/>
      <c r="DT1" s="219"/>
      <c r="DU1" s="219"/>
      <c r="DV1" s="219"/>
      <c r="DW1" s="219"/>
      <c r="DX1" s="219"/>
      <c r="DY1" s="219"/>
      <c r="DZ1" s="219"/>
      <c r="EA1" s="219"/>
      <c r="EB1" s="219"/>
      <c r="EC1" s="219"/>
      <c r="ED1" s="219"/>
      <c r="EE1" s="219"/>
      <c r="EF1" s="219"/>
      <c r="EG1" s="219"/>
      <c r="EH1" s="219"/>
      <c r="EI1" s="219"/>
      <c r="EJ1" s="219"/>
      <c r="EK1" s="219"/>
      <c r="EL1" s="219"/>
      <c r="EM1" s="219"/>
      <c r="EN1" s="219"/>
      <c r="EO1" s="219"/>
      <c r="EP1" s="219"/>
      <c r="EQ1" s="219"/>
      <c r="ER1" s="219"/>
      <c r="ES1" s="219"/>
      <c r="ET1" s="219"/>
      <c r="EU1" s="219"/>
      <c r="EV1" s="219"/>
      <c r="EW1" s="219"/>
      <c r="EX1" s="219"/>
      <c r="EY1" s="219"/>
      <c r="EZ1" s="219"/>
      <c r="FA1" s="219"/>
      <c r="FB1" s="219"/>
      <c r="FC1" s="219"/>
      <c r="FD1" s="219"/>
      <c r="FE1" s="219"/>
      <c r="FF1" s="219"/>
      <c r="FG1" s="219"/>
      <c r="FH1" s="219"/>
      <c r="FI1" s="219"/>
      <c r="FJ1" s="219"/>
      <c r="FK1" s="219"/>
      <c r="FL1" s="219"/>
      <c r="FM1" s="219"/>
      <c r="FN1" s="219"/>
      <c r="FO1" s="219"/>
      <c r="FP1" s="219"/>
      <c r="FQ1" s="219"/>
      <c r="FR1" s="219"/>
      <c r="FS1" s="219"/>
      <c r="FT1" s="219"/>
      <c r="FU1" s="219"/>
      <c r="FV1" s="219"/>
      <c r="FW1" s="219"/>
      <c r="FX1" s="219"/>
      <c r="FY1" s="219"/>
      <c r="FZ1" s="219"/>
      <c r="GA1" s="219"/>
      <c r="GB1" s="219"/>
      <c r="GC1" s="219"/>
      <c r="GD1" s="219"/>
      <c r="GE1" s="219"/>
      <c r="GF1" s="219"/>
      <c r="GG1" s="219"/>
      <c r="GH1" s="219"/>
      <c r="GI1" s="219"/>
      <c r="GJ1" s="219"/>
      <c r="GK1" s="219"/>
      <c r="GL1" s="219"/>
      <c r="GM1" s="219"/>
      <c r="GN1" s="219"/>
      <c r="GO1" s="219"/>
      <c r="GP1" s="219"/>
      <c r="GQ1" s="219"/>
      <c r="GR1" s="219"/>
      <c r="GS1" s="219"/>
      <c r="GT1" s="219"/>
      <c r="GU1" s="219"/>
      <c r="GV1" s="219"/>
      <c r="GW1" s="219"/>
      <c r="GX1" s="219"/>
      <c r="GY1" s="219"/>
      <c r="GZ1" s="219"/>
      <c r="HA1" s="219"/>
      <c r="HB1" s="219"/>
      <c r="HC1" s="219"/>
      <c r="HD1" s="219"/>
      <c r="HE1" s="219"/>
      <c r="HF1" s="219"/>
      <c r="HG1" s="219"/>
      <c r="HH1" s="219"/>
      <c r="HI1" s="219"/>
      <c r="HJ1" s="219"/>
      <c r="HK1" s="219"/>
      <c r="HL1" s="219"/>
      <c r="HM1" s="219"/>
      <c r="HN1" s="219"/>
      <c r="HO1" s="219"/>
      <c r="HP1" s="219"/>
      <c r="HQ1" s="219"/>
      <c r="HR1" s="219"/>
      <c r="HS1" s="219"/>
      <c r="HT1" s="219"/>
      <c r="HU1" s="219"/>
      <c r="HV1" s="219"/>
      <c r="HW1" s="219"/>
      <c r="HX1" s="219"/>
      <c r="HY1" s="219"/>
      <c r="HZ1" s="219"/>
      <c r="IA1" s="219"/>
      <c r="IB1" s="219"/>
      <c r="IC1" s="219"/>
      <c r="ID1" s="219"/>
      <c r="IE1" s="219"/>
      <c r="IF1" s="219"/>
      <c r="IG1" s="219"/>
      <c r="IH1" s="219"/>
      <c r="II1" s="219"/>
      <c r="IJ1" s="219"/>
      <c r="IK1" s="219"/>
      <c r="IL1" s="219"/>
      <c r="IM1" s="219"/>
      <c r="IN1" s="219"/>
      <c r="IO1" s="219"/>
      <c r="IP1" s="219"/>
      <c r="IQ1" s="219"/>
      <c r="IR1" s="219"/>
      <c r="IS1" s="219"/>
      <c r="IT1" s="219"/>
      <c r="IU1" s="219"/>
      <c r="IV1" s="219"/>
      <c r="IW1" s="219"/>
      <c r="IX1" s="219"/>
      <c r="IY1" s="219"/>
      <c r="IZ1" s="219"/>
      <c r="JA1" s="219"/>
      <c r="JB1" s="219"/>
      <c r="JC1" s="219"/>
      <c r="JD1" s="219"/>
      <c r="JE1" s="219"/>
      <c r="JF1" s="219"/>
      <c r="JG1" s="219"/>
      <c r="JH1" s="219"/>
      <c r="JI1" s="219"/>
      <c r="JJ1" s="219"/>
      <c r="JK1" s="219"/>
      <c r="JL1" s="219"/>
      <c r="JM1" s="219"/>
      <c r="JN1" s="219"/>
      <c r="JO1" s="219"/>
      <c r="JP1" s="219"/>
      <c r="JQ1" s="219"/>
      <c r="JR1" s="219"/>
      <c r="JS1" s="219"/>
    </row>
    <row r="2" spans="1:279" s="220" customFormat="1" ht="39.75" customHeight="1" x14ac:dyDescent="0.3">
      <c r="A2" s="422"/>
      <c r="B2" s="423"/>
      <c r="C2" s="423"/>
      <c r="D2" s="508"/>
      <c r="E2" s="508"/>
      <c r="F2" s="508"/>
      <c r="G2" s="508"/>
      <c r="H2" s="508"/>
      <c r="I2" s="508"/>
      <c r="J2" s="508"/>
      <c r="K2" s="508"/>
      <c r="L2" s="508"/>
      <c r="M2" s="508"/>
      <c r="N2" s="508"/>
      <c r="O2" s="508"/>
      <c r="P2" s="508"/>
      <c r="Q2" s="509"/>
      <c r="R2" s="241"/>
      <c r="S2" s="412"/>
      <c r="T2" s="412"/>
      <c r="U2" s="412"/>
      <c r="V2" s="219"/>
      <c r="W2" s="219"/>
      <c r="X2" s="219"/>
      <c r="Y2" s="219"/>
      <c r="Z2" s="219"/>
      <c r="AA2" s="219"/>
      <c r="AB2" s="219"/>
      <c r="AC2" s="219"/>
      <c r="AD2" s="219"/>
      <c r="AE2" s="219"/>
      <c r="AF2" s="219"/>
      <c r="AG2" s="219"/>
      <c r="AH2" s="219"/>
      <c r="AI2" s="219"/>
      <c r="AJ2" s="219"/>
      <c r="AK2" s="219"/>
      <c r="AL2" s="219"/>
      <c r="AM2" s="219"/>
      <c r="AN2" s="219"/>
      <c r="AO2" s="219"/>
      <c r="AP2" s="219"/>
      <c r="AQ2" s="219"/>
      <c r="AR2" s="219"/>
      <c r="AS2" s="219"/>
      <c r="AT2" s="219"/>
      <c r="AU2" s="219"/>
      <c r="AV2" s="219"/>
      <c r="AW2" s="219"/>
      <c r="AX2" s="219"/>
      <c r="AY2" s="219"/>
      <c r="AZ2" s="219"/>
      <c r="BA2" s="219"/>
      <c r="BB2" s="219"/>
      <c r="BC2" s="219"/>
      <c r="BD2" s="219"/>
      <c r="BE2" s="219"/>
      <c r="BF2" s="219"/>
      <c r="BG2" s="219"/>
      <c r="BH2" s="219"/>
      <c r="BI2" s="219"/>
      <c r="BJ2" s="219"/>
      <c r="BK2" s="219"/>
      <c r="BL2" s="219"/>
      <c r="BM2" s="219"/>
      <c r="BN2" s="219"/>
      <c r="BO2" s="219"/>
      <c r="BP2" s="219"/>
      <c r="BQ2" s="219"/>
      <c r="BR2" s="219"/>
      <c r="BS2" s="219"/>
      <c r="BT2" s="219"/>
      <c r="BU2" s="219"/>
      <c r="BV2" s="219"/>
      <c r="BW2" s="219"/>
      <c r="BX2" s="219"/>
      <c r="BY2" s="219"/>
      <c r="BZ2" s="219"/>
      <c r="CA2" s="219"/>
      <c r="CB2" s="219"/>
      <c r="CC2" s="219"/>
      <c r="CD2" s="219"/>
      <c r="CE2" s="219"/>
      <c r="CF2" s="219"/>
      <c r="CG2" s="219"/>
      <c r="CH2" s="219"/>
      <c r="CI2" s="219"/>
      <c r="CJ2" s="219"/>
      <c r="CK2" s="219"/>
      <c r="CL2" s="219"/>
      <c r="CM2" s="219"/>
      <c r="CN2" s="219"/>
      <c r="CO2" s="219"/>
      <c r="CP2" s="219"/>
      <c r="CQ2" s="219"/>
      <c r="CR2" s="219"/>
      <c r="CS2" s="219"/>
      <c r="CT2" s="219"/>
      <c r="CU2" s="219"/>
      <c r="CV2" s="219"/>
      <c r="CW2" s="219"/>
      <c r="CX2" s="219"/>
      <c r="CY2" s="219"/>
      <c r="CZ2" s="219"/>
      <c r="DA2" s="219"/>
      <c r="DB2" s="219"/>
      <c r="DC2" s="219"/>
      <c r="DD2" s="219"/>
      <c r="DE2" s="219"/>
      <c r="DF2" s="219"/>
      <c r="DG2" s="219"/>
      <c r="DH2" s="219"/>
      <c r="DI2" s="219"/>
      <c r="DJ2" s="219"/>
      <c r="DK2" s="219"/>
      <c r="DL2" s="219"/>
      <c r="DM2" s="219"/>
      <c r="DN2" s="219"/>
      <c r="DO2" s="219"/>
      <c r="DP2" s="219"/>
      <c r="DQ2" s="219"/>
      <c r="DR2" s="219"/>
      <c r="DS2" s="219"/>
      <c r="DT2" s="219"/>
      <c r="DU2" s="219"/>
      <c r="DV2" s="219"/>
      <c r="DW2" s="219"/>
      <c r="DX2" s="219"/>
      <c r="DY2" s="219"/>
      <c r="DZ2" s="219"/>
      <c r="EA2" s="219"/>
      <c r="EB2" s="219"/>
      <c r="EC2" s="219"/>
      <c r="ED2" s="219"/>
      <c r="EE2" s="219"/>
      <c r="EF2" s="219"/>
      <c r="EG2" s="219"/>
      <c r="EH2" s="219"/>
      <c r="EI2" s="219"/>
      <c r="EJ2" s="219"/>
      <c r="EK2" s="219"/>
      <c r="EL2" s="219"/>
      <c r="EM2" s="219"/>
      <c r="EN2" s="219"/>
      <c r="EO2" s="219"/>
      <c r="EP2" s="219"/>
      <c r="EQ2" s="219"/>
      <c r="ER2" s="219"/>
      <c r="ES2" s="219"/>
      <c r="ET2" s="219"/>
      <c r="EU2" s="219"/>
      <c r="EV2" s="219"/>
      <c r="EW2" s="219"/>
      <c r="EX2" s="219"/>
      <c r="EY2" s="219"/>
      <c r="EZ2" s="219"/>
      <c r="FA2" s="219"/>
      <c r="FB2" s="219"/>
      <c r="FC2" s="219"/>
      <c r="FD2" s="219"/>
      <c r="FE2" s="219"/>
      <c r="FF2" s="219"/>
      <c r="FG2" s="219"/>
      <c r="FH2" s="219"/>
      <c r="FI2" s="219"/>
      <c r="FJ2" s="219"/>
      <c r="FK2" s="219"/>
      <c r="FL2" s="219"/>
      <c r="FM2" s="219"/>
      <c r="FN2" s="219"/>
      <c r="FO2" s="219"/>
      <c r="FP2" s="219"/>
      <c r="FQ2" s="219"/>
      <c r="FR2" s="219"/>
      <c r="FS2" s="219"/>
      <c r="FT2" s="219"/>
      <c r="FU2" s="219"/>
      <c r="FV2" s="219"/>
      <c r="FW2" s="219"/>
      <c r="FX2" s="219"/>
      <c r="FY2" s="219"/>
      <c r="FZ2" s="219"/>
      <c r="GA2" s="219"/>
      <c r="GB2" s="219"/>
      <c r="GC2" s="219"/>
      <c r="GD2" s="219"/>
      <c r="GE2" s="219"/>
      <c r="GF2" s="219"/>
      <c r="GG2" s="219"/>
      <c r="GH2" s="219"/>
      <c r="GI2" s="219"/>
      <c r="GJ2" s="219"/>
      <c r="GK2" s="219"/>
      <c r="GL2" s="219"/>
      <c r="GM2" s="219"/>
      <c r="GN2" s="219"/>
      <c r="GO2" s="219"/>
      <c r="GP2" s="219"/>
      <c r="GQ2" s="219"/>
      <c r="GR2" s="219"/>
      <c r="GS2" s="219"/>
      <c r="GT2" s="219"/>
      <c r="GU2" s="219"/>
      <c r="GV2" s="219"/>
      <c r="GW2" s="219"/>
      <c r="GX2" s="219"/>
      <c r="GY2" s="219"/>
      <c r="GZ2" s="219"/>
      <c r="HA2" s="219"/>
      <c r="HB2" s="219"/>
      <c r="HC2" s="219"/>
      <c r="HD2" s="219"/>
      <c r="HE2" s="219"/>
      <c r="HF2" s="219"/>
      <c r="HG2" s="219"/>
      <c r="HH2" s="219"/>
      <c r="HI2" s="219"/>
      <c r="HJ2" s="219"/>
      <c r="HK2" s="219"/>
      <c r="HL2" s="219"/>
      <c r="HM2" s="219"/>
      <c r="HN2" s="219"/>
      <c r="HO2" s="219"/>
      <c r="HP2" s="219"/>
      <c r="HQ2" s="219"/>
      <c r="HR2" s="219"/>
      <c r="HS2" s="219"/>
      <c r="HT2" s="219"/>
      <c r="HU2" s="219"/>
      <c r="HV2" s="219"/>
      <c r="HW2" s="219"/>
      <c r="HX2" s="219"/>
      <c r="HY2" s="219"/>
      <c r="HZ2" s="219"/>
      <c r="IA2" s="219"/>
      <c r="IB2" s="219"/>
      <c r="IC2" s="219"/>
      <c r="ID2" s="219"/>
      <c r="IE2" s="219"/>
      <c r="IF2" s="219"/>
      <c r="IG2" s="219"/>
      <c r="IH2" s="219"/>
      <c r="II2" s="219"/>
      <c r="IJ2" s="219"/>
      <c r="IK2" s="219"/>
      <c r="IL2" s="219"/>
      <c r="IM2" s="219"/>
      <c r="IN2" s="219"/>
      <c r="IO2" s="219"/>
      <c r="IP2" s="219"/>
      <c r="IQ2" s="219"/>
      <c r="IR2" s="219"/>
      <c r="IS2" s="219"/>
      <c r="IT2" s="219"/>
      <c r="IU2" s="219"/>
      <c r="IV2" s="219"/>
      <c r="IW2" s="219"/>
      <c r="IX2" s="219"/>
      <c r="IY2" s="219"/>
      <c r="IZ2" s="219"/>
      <c r="JA2" s="219"/>
      <c r="JB2" s="219"/>
      <c r="JC2" s="219"/>
      <c r="JD2" s="219"/>
      <c r="JE2" s="219"/>
      <c r="JF2" s="219"/>
      <c r="JG2" s="219"/>
      <c r="JH2" s="219"/>
      <c r="JI2" s="219"/>
      <c r="JJ2" s="219"/>
      <c r="JK2" s="219"/>
      <c r="JL2" s="219"/>
      <c r="JM2" s="219"/>
      <c r="JN2" s="219"/>
      <c r="JO2" s="219"/>
      <c r="JP2" s="219"/>
      <c r="JQ2" s="219"/>
      <c r="JR2" s="219"/>
      <c r="JS2" s="219"/>
    </row>
    <row r="3" spans="1:279" s="220" customFormat="1" ht="3" customHeight="1" x14ac:dyDescent="0.3">
      <c r="A3" s="2"/>
      <c r="B3" s="2"/>
      <c r="C3" s="239"/>
      <c r="D3" s="508"/>
      <c r="E3" s="508"/>
      <c r="F3" s="508"/>
      <c r="G3" s="508"/>
      <c r="H3" s="508"/>
      <c r="I3" s="508"/>
      <c r="J3" s="508"/>
      <c r="K3" s="508"/>
      <c r="L3" s="508"/>
      <c r="M3" s="508"/>
      <c r="N3" s="508"/>
      <c r="O3" s="508"/>
      <c r="P3" s="508"/>
      <c r="Q3" s="509"/>
      <c r="R3" s="241"/>
      <c r="S3" s="412"/>
      <c r="T3" s="412"/>
      <c r="U3" s="412"/>
      <c r="V3" s="219"/>
      <c r="W3" s="219"/>
      <c r="X3" s="219"/>
      <c r="Y3" s="219"/>
      <c r="Z3" s="219"/>
      <c r="AA3" s="219"/>
      <c r="AB3" s="219"/>
      <c r="AC3" s="219"/>
      <c r="AD3" s="219"/>
      <c r="AE3" s="219"/>
      <c r="AF3" s="219"/>
      <c r="AG3" s="219"/>
      <c r="AH3" s="219"/>
      <c r="AI3" s="219"/>
      <c r="AJ3" s="219"/>
      <c r="AK3" s="219"/>
      <c r="AL3" s="219"/>
      <c r="AM3" s="219"/>
      <c r="AN3" s="219"/>
      <c r="AO3" s="219"/>
      <c r="AP3" s="219"/>
      <c r="AQ3" s="219"/>
      <c r="AR3" s="219"/>
      <c r="AS3" s="219"/>
      <c r="AT3" s="219"/>
      <c r="AU3" s="219"/>
      <c r="AV3" s="219"/>
      <c r="AW3" s="219"/>
      <c r="AX3" s="219"/>
      <c r="AY3" s="219"/>
      <c r="AZ3" s="219"/>
      <c r="BA3" s="219"/>
      <c r="BB3" s="219"/>
      <c r="BC3" s="219"/>
      <c r="BD3" s="219"/>
      <c r="BE3" s="219"/>
      <c r="BF3" s="219"/>
      <c r="BG3" s="219"/>
      <c r="BH3" s="219"/>
      <c r="BI3" s="219"/>
      <c r="BJ3" s="219"/>
      <c r="BK3" s="219"/>
      <c r="BL3" s="219"/>
      <c r="BM3" s="219"/>
      <c r="BN3" s="219"/>
      <c r="BO3" s="219"/>
      <c r="BP3" s="219"/>
      <c r="BQ3" s="219"/>
      <c r="BR3" s="219"/>
      <c r="BS3" s="219"/>
      <c r="BT3" s="219"/>
      <c r="BU3" s="219"/>
      <c r="BV3" s="219"/>
      <c r="BW3" s="219"/>
      <c r="BX3" s="219"/>
      <c r="BY3" s="219"/>
      <c r="BZ3" s="219"/>
      <c r="CA3" s="219"/>
      <c r="CB3" s="219"/>
      <c r="CC3" s="219"/>
      <c r="CD3" s="219"/>
      <c r="CE3" s="219"/>
      <c r="CF3" s="219"/>
      <c r="CG3" s="219"/>
      <c r="CH3" s="219"/>
      <c r="CI3" s="219"/>
      <c r="CJ3" s="219"/>
      <c r="CK3" s="219"/>
      <c r="CL3" s="219"/>
      <c r="CM3" s="219"/>
      <c r="CN3" s="219"/>
      <c r="CO3" s="219"/>
      <c r="CP3" s="219"/>
      <c r="CQ3" s="219"/>
      <c r="CR3" s="219"/>
      <c r="CS3" s="219"/>
      <c r="CT3" s="219"/>
      <c r="CU3" s="219"/>
      <c r="CV3" s="219"/>
      <c r="CW3" s="219"/>
      <c r="CX3" s="219"/>
      <c r="CY3" s="219"/>
      <c r="CZ3" s="219"/>
      <c r="DA3" s="219"/>
      <c r="DB3" s="219"/>
      <c r="DC3" s="219"/>
      <c r="DD3" s="219"/>
      <c r="DE3" s="219"/>
      <c r="DF3" s="219"/>
      <c r="DG3" s="219"/>
      <c r="DH3" s="219"/>
      <c r="DI3" s="219"/>
      <c r="DJ3" s="219"/>
      <c r="DK3" s="219"/>
      <c r="DL3" s="219"/>
      <c r="DM3" s="219"/>
      <c r="DN3" s="219"/>
      <c r="DO3" s="219"/>
      <c r="DP3" s="219"/>
      <c r="DQ3" s="219"/>
      <c r="DR3" s="219"/>
      <c r="DS3" s="219"/>
      <c r="DT3" s="219"/>
      <c r="DU3" s="219"/>
      <c r="DV3" s="219"/>
      <c r="DW3" s="219"/>
      <c r="DX3" s="219"/>
      <c r="DY3" s="219"/>
      <c r="DZ3" s="219"/>
      <c r="EA3" s="219"/>
      <c r="EB3" s="219"/>
      <c r="EC3" s="219"/>
      <c r="ED3" s="219"/>
      <c r="EE3" s="219"/>
      <c r="EF3" s="219"/>
      <c r="EG3" s="219"/>
      <c r="EH3" s="219"/>
      <c r="EI3" s="219"/>
      <c r="EJ3" s="219"/>
      <c r="EK3" s="219"/>
      <c r="EL3" s="219"/>
      <c r="EM3" s="219"/>
      <c r="EN3" s="219"/>
      <c r="EO3" s="219"/>
      <c r="EP3" s="219"/>
      <c r="EQ3" s="219"/>
      <c r="ER3" s="219"/>
      <c r="ES3" s="219"/>
      <c r="ET3" s="219"/>
      <c r="EU3" s="219"/>
      <c r="EV3" s="219"/>
      <c r="EW3" s="219"/>
      <c r="EX3" s="219"/>
      <c r="EY3" s="219"/>
      <c r="EZ3" s="219"/>
      <c r="FA3" s="219"/>
      <c r="FB3" s="219"/>
      <c r="FC3" s="219"/>
      <c r="FD3" s="219"/>
      <c r="FE3" s="219"/>
      <c r="FF3" s="219"/>
      <c r="FG3" s="219"/>
      <c r="FH3" s="219"/>
      <c r="FI3" s="219"/>
      <c r="FJ3" s="219"/>
      <c r="FK3" s="219"/>
      <c r="FL3" s="219"/>
      <c r="FM3" s="219"/>
      <c r="FN3" s="219"/>
      <c r="FO3" s="219"/>
      <c r="FP3" s="219"/>
      <c r="FQ3" s="219"/>
      <c r="FR3" s="219"/>
      <c r="FS3" s="219"/>
      <c r="FT3" s="219"/>
      <c r="FU3" s="219"/>
      <c r="FV3" s="219"/>
      <c r="FW3" s="219"/>
      <c r="FX3" s="219"/>
      <c r="FY3" s="219"/>
      <c r="FZ3" s="219"/>
      <c r="GA3" s="219"/>
      <c r="GB3" s="219"/>
      <c r="GC3" s="219"/>
      <c r="GD3" s="219"/>
      <c r="GE3" s="219"/>
      <c r="GF3" s="219"/>
      <c r="GG3" s="219"/>
      <c r="GH3" s="219"/>
      <c r="GI3" s="219"/>
      <c r="GJ3" s="219"/>
      <c r="GK3" s="219"/>
      <c r="GL3" s="219"/>
      <c r="GM3" s="219"/>
      <c r="GN3" s="219"/>
      <c r="GO3" s="219"/>
      <c r="GP3" s="219"/>
      <c r="GQ3" s="219"/>
      <c r="GR3" s="219"/>
      <c r="GS3" s="219"/>
      <c r="GT3" s="219"/>
      <c r="GU3" s="219"/>
      <c r="GV3" s="219"/>
      <c r="GW3" s="219"/>
      <c r="GX3" s="219"/>
      <c r="GY3" s="219"/>
      <c r="GZ3" s="219"/>
      <c r="HA3" s="219"/>
      <c r="HB3" s="219"/>
      <c r="HC3" s="219"/>
      <c r="HD3" s="219"/>
      <c r="HE3" s="219"/>
      <c r="HF3" s="219"/>
      <c r="HG3" s="219"/>
      <c r="HH3" s="219"/>
      <c r="HI3" s="219"/>
      <c r="HJ3" s="219"/>
      <c r="HK3" s="219"/>
      <c r="HL3" s="219"/>
      <c r="HM3" s="219"/>
      <c r="HN3" s="219"/>
      <c r="HO3" s="219"/>
      <c r="HP3" s="219"/>
      <c r="HQ3" s="219"/>
      <c r="HR3" s="219"/>
      <c r="HS3" s="219"/>
      <c r="HT3" s="219"/>
      <c r="HU3" s="219"/>
      <c r="HV3" s="219"/>
      <c r="HW3" s="219"/>
      <c r="HX3" s="219"/>
      <c r="HY3" s="219"/>
      <c r="HZ3" s="219"/>
      <c r="IA3" s="219"/>
      <c r="IB3" s="219"/>
      <c r="IC3" s="219"/>
      <c r="ID3" s="219"/>
      <c r="IE3" s="219"/>
      <c r="IF3" s="219"/>
      <c r="IG3" s="219"/>
      <c r="IH3" s="219"/>
      <c r="II3" s="219"/>
      <c r="IJ3" s="219"/>
      <c r="IK3" s="219"/>
      <c r="IL3" s="219"/>
      <c r="IM3" s="219"/>
      <c r="IN3" s="219"/>
      <c r="IO3" s="219"/>
      <c r="IP3" s="219"/>
      <c r="IQ3" s="219"/>
      <c r="IR3" s="219"/>
      <c r="IS3" s="219"/>
      <c r="IT3" s="219"/>
      <c r="IU3" s="219"/>
      <c r="IV3" s="219"/>
      <c r="IW3" s="219"/>
      <c r="IX3" s="219"/>
      <c r="IY3" s="219"/>
      <c r="IZ3" s="219"/>
      <c r="JA3" s="219"/>
      <c r="JB3" s="219"/>
      <c r="JC3" s="219"/>
      <c r="JD3" s="219"/>
      <c r="JE3" s="219"/>
      <c r="JF3" s="219"/>
      <c r="JG3" s="219"/>
      <c r="JH3" s="219"/>
      <c r="JI3" s="219"/>
      <c r="JJ3" s="219"/>
      <c r="JK3" s="219"/>
      <c r="JL3" s="219"/>
      <c r="JM3" s="219"/>
      <c r="JN3" s="219"/>
      <c r="JO3" s="219"/>
      <c r="JP3" s="219"/>
      <c r="JQ3" s="219"/>
      <c r="JR3" s="219"/>
      <c r="JS3" s="219"/>
    </row>
    <row r="4" spans="1:279" s="220" customFormat="1" ht="41.25" customHeight="1" x14ac:dyDescent="0.3">
      <c r="A4" s="413" t="s">
        <v>0</v>
      </c>
      <c r="B4" s="414"/>
      <c r="C4" s="415"/>
      <c r="D4" s="416" t="str">
        <f>'Mapa Final'!D4</f>
        <v>Administración de Justicia</v>
      </c>
      <c r="E4" s="417"/>
      <c r="F4" s="417"/>
      <c r="G4" s="417"/>
      <c r="H4" s="417"/>
      <c r="I4" s="417"/>
      <c r="J4" s="417"/>
      <c r="K4" s="417"/>
      <c r="L4" s="417"/>
      <c r="M4" s="417"/>
      <c r="N4" s="418"/>
      <c r="O4" s="419"/>
      <c r="P4" s="419"/>
      <c r="Q4" s="419"/>
      <c r="R4" s="239"/>
      <c r="S4" s="1"/>
      <c r="T4" s="1"/>
      <c r="U4" s="1"/>
      <c r="V4" s="219"/>
      <c r="W4" s="219"/>
      <c r="X4" s="219"/>
      <c r="Y4" s="219"/>
      <c r="Z4" s="219"/>
      <c r="AA4" s="219"/>
      <c r="AB4" s="219"/>
      <c r="AC4" s="219"/>
      <c r="AD4" s="219"/>
      <c r="AE4" s="219"/>
      <c r="AF4" s="219"/>
      <c r="AG4" s="219"/>
      <c r="AH4" s="219"/>
      <c r="AI4" s="219"/>
      <c r="AJ4" s="219"/>
      <c r="AK4" s="219"/>
      <c r="AL4" s="219"/>
      <c r="AM4" s="219"/>
      <c r="AN4" s="219"/>
      <c r="AO4" s="219"/>
      <c r="AP4" s="219"/>
      <c r="AQ4" s="219"/>
      <c r="AR4" s="219"/>
      <c r="AS4" s="219"/>
      <c r="AT4" s="219"/>
      <c r="AU4" s="219"/>
      <c r="AV4" s="219"/>
      <c r="AW4" s="219"/>
      <c r="AX4" s="219"/>
      <c r="AY4" s="219"/>
      <c r="AZ4" s="219"/>
      <c r="BA4" s="219"/>
      <c r="BB4" s="219"/>
      <c r="BC4" s="219"/>
      <c r="BD4" s="219"/>
      <c r="BE4" s="219"/>
      <c r="BF4" s="219"/>
      <c r="BG4" s="219"/>
      <c r="BH4" s="219"/>
      <c r="BI4" s="219"/>
      <c r="BJ4" s="219"/>
      <c r="BK4" s="219"/>
      <c r="BL4" s="219"/>
      <c r="BM4" s="219"/>
      <c r="BN4" s="219"/>
      <c r="BO4" s="219"/>
      <c r="BP4" s="219"/>
      <c r="BQ4" s="219"/>
      <c r="BR4" s="219"/>
      <c r="BS4" s="219"/>
      <c r="BT4" s="219"/>
      <c r="BU4" s="219"/>
      <c r="BV4" s="219"/>
      <c r="BW4" s="219"/>
      <c r="BX4" s="219"/>
      <c r="BY4" s="219"/>
      <c r="BZ4" s="219"/>
      <c r="CA4" s="219"/>
      <c r="CB4" s="219"/>
      <c r="CC4" s="219"/>
      <c r="CD4" s="219"/>
      <c r="CE4" s="219"/>
      <c r="CF4" s="219"/>
      <c r="CG4" s="219"/>
      <c r="CH4" s="219"/>
      <c r="CI4" s="219"/>
      <c r="CJ4" s="219"/>
      <c r="CK4" s="219"/>
      <c r="CL4" s="219"/>
      <c r="CM4" s="219"/>
      <c r="CN4" s="219"/>
      <c r="CO4" s="219"/>
      <c r="CP4" s="219"/>
      <c r="CQ4" s="219"/>
      <c r="CR4" s="219"/>
      <c r="CS4" s="219"/>
      <c r="CT4" s="219"/>
      <c r="CU4" s="219"/>
      <c r="CV4" s="219"/>
      <c r="CW4" s="219"/>
      <c r="CX4" s="219"/>
      <c r="CY4" s="219"/>
      <c r="CZ4" s="219"/>
      <c r="DA4" s="219"/>
      <c r="DB4" s="219"/>
      <c r="DC4" s="219"/>
      <c r="DD4" s="219"/>
      <c r="DE4" s="219"/>
      <c r="DF4" s="219"/>
      <c r="DG4" s="219"/>
      <c r="DH4" s="219"/>
      <c r="DI4" s="219"/>
      <c r="DJ4" s="219"/>
      <c r="DK4" s="219"/>
      <c r="DL4" s="219"/>
      <c r="DM4" s="219"/>
      <c r="DN4" s="219"/>
      <c r="DO4" s="219"/>
      <c r="DP4" s="219"/>
      <c r="DQ4" s="219"/>
      <c r="DR4" s="219"/>
      <c r="DS4" s="219"/>
      <c r="DT4" s="219"/>
      <c r="DU4" s="219"/>
      <c r="DV4" s="219"/>
      <c r="DW4" s="219"/>
      <c r="DX4" s="219"/>
      <c r="DY4" s="219"/>
      <c r="DZ4" s="219"/>
      <c r="EA4" s="219"/>
      <c r="EB4" s="219"/>
      <c r="EC4" s="219"/>
      <c r="ED4" s="219"/>
      <c r="EE4" s="219"/>
      <c r="EF4" s="219"/>
      <c r="EG4" s="219"/>
      <c r="EH4" s="219"/>
      <c r="EI4" s="219"/>
      <c r="EJ4" s="219"/>
      <c r="EK4" s="219"/>
      <c r="EL4" s="219"/>
      <c r="EM4" s="219"/>
      <c r="EN4" s="219"/>
      <c r="EO4" s="219"/>
      <c r="EP4" s="219"/>
      <c r="EQ4" s="219"/>
      <c r="ER4" s="219"/>
      <c r="ES4" s="219"/>
      <c r="ET4" s="219"/>
      <c r="EU4" s="219"/>
      <c r="EV4" s="219"/>
      <c r="EW4" s="219"/>
      <c r="EX4" s="219"/>
      <c r="EY4" s="219"/>
      <c r="EZ4" s="219"/>
      <c r="FA4" s="219"/>
      <c r="FB4" s="219"/>
      <c r="FC4" s="219"/>
      <c r="FD4" s="219"/>
      <c r="FE4" s="219"/>
      <c r="FF4" s="219"/>
      <c r="FG4" s="219"/>
      <c r="FH4" s="219"/>
      <c r="FI4" s="219"/>
      <c r="FJ4" s="219"/>
      <c r="FK4" s="219"/>
      <c r="FL4" s="219"/>
      <c r="FM4" s="219"/>
      <c r="FN4" s="219"/>
      <c r="FO4" s="219"/>
      <c r="FP4" s="219"/>
      <c r="FQ4" s="219"/>
      <c r="FR4" s="219"/>
      <c r="FS4" s="219"/>
      <c r="FT4" s="219"/>
      <c r="FU4" s="219"/>
      <c r="FV4" s="219"/>
      <c r="FW4" s="219"/>
      <c r="FX4" s="219"/>
      <c r="FY4" s="219"/>
      <c r="FZ4" s="219"/>
      <c r="GA4" s="219"/>
      <c r="GB4" s="219"/>
      <c r="GC4" s="219"/>
      <c r="GD4" s="219"/>
      <c r="GE4" s="219"/>
      <c r="GF4" s="219"/>
      <c r="GG4" s="219"/>
      <c r="GH4" s="219"/>
      <c r="GI4" s="219"/>
      <c r="GJ4" s="219"/>
      <c r="GK4" s="219"/>
      <c r="GL4" s="219"/>
      <c r="GM4" s="219"/>
      <c r="GN4" s="219"/>
      <c r="GO4" s="219"/>
      <c r="GP4" s="219"/>
      <c r="GQ4" s="219"/>
      <c r="GR4" s="219"/>
      <c r="GS4" s="219"/>
      <c r="GT4" s="219"/>
      <c r="GU4" s="219"/>
      <c r="GV4" s="219"/>
      <c r="GW4" s="219"/>
      <c r="GX4" s="219"/>
      <c r="GY4" s="219"/>
      <c r="GZ4" s="219"/>
      <c r="HA4" s="219"/>
      <c r="HB4" s="219"/>
      <c r="HC4" s="219"/>
      <c r="HD4" s="219"/>
      <c r="HE4" s="219"/>
      <c r="HF4" s="219"/>
      <c r="HG4" s="219"/>
      <c r="HH4" s="219"/>
      <c r="HI4" s="219"/>
      <c r="HJ4" s="219"/>
      <c r="HK4" s="219"/>
      <c r="HL4" s="219"/>
      <c r="HM4" s="219"/>
      <c r="HN4" s="219"/>
      <c r="HO4" s="219"/>
      <c r="HP4" s="219"/>
      <c r="HQ4" s="219"/>
      <c r="HR4" s="219"/>
      <c r="HS4" s="219"/>
      <c r="HT4" s="219"/>
      <c r="HU4" s="219"/>
      <c r="HV4" s="219"/>
      <c r="HW4" s="219"/>
      <c r="HX4" s="219"/>
      <c r="HY4" s="219"/>
      <c r="HZ4" s="219"/>
      <c r="IA4" s="219"/>
      <c r="IB4" s="219"/>
      <c r="IC4" s="219"/>
      <c r="ID4" s="219"/>
      <c r="IE4" s="219"/>
      <c r="IF4" s="219"/>
      <c r="IG4" s="219"/>
      <c r="IH4" s="219"/>
      <c r="II4" s="219"/>
      <c r="IJ4" s="219"/>
      <c r="IK4" s="219"/>
      <c r="IL4" s="219"/>
      <c r="IM4" s="219"/>
      <c r="IN4" s="219"/>
      <c r="IO4" s="219"/>
      <c r="IP4" s="219"/>
      <c r="IQ4" s="219"/>
      <c r="IR4" s="219"/>
      <c r="IS4" s="219"/>
      <c r="IT4" s="219"/>
      <c r="IU4" s="219"/>
      <c r="IV4" s="219"/>
      <c r="IW4" s="219"/>
      <c r="IX4" s="219"/>
      <c r="IY4" s="219"/>
      <c r="IZ4" s="219"/>
      <c r="JA4" s="219"/>
      <c r="JB4" s="219"/>
      <c r="JC4" s="219"/>
      <c r="JD4" s="219"/>
      <c r="JE4" s="219"/>
      <c r="JF4" s="219"/>
      <c r="JG4" s="219"/>
      <c r="JH4" s="219"/>
      <c r="JI4" s="219"/>
      <c r="JJ4" s="219"/>
      <c r="JK4" s="219"/>
      <c r="JL4" s="219"/>
      <c r="JM4" s="219"/>
      <c r="JN4" s="219"/>
      <c r="JO4" s="219"/>
      <c r="JP4" s="219"/>
      <c r="JQ4" s="219"/>
      <c r="JR4" s="219"/>
      <c r="JS4" s="219"/>
    </row>
    <row r="5" spans="1:279" s="220" customFormat="1" ht="52.5" customHeight="1" x14ac:dyDescent="0.3">
      <c r="A5" s="413" t="s">
        <v>1</v>
      </c>
      <c r="B5" s="414"/>
      <c r="C5" s="415"/>
      <c r="D5" s="424" t="str">
        <f>'Mapa Final'!D5</f>
        <v>Administrar justicia dirigiendo la actuación procesal, hacia la emisión de una decisión de carácter definitivo mediante la aplicación de la normatividad vigente.</v>
      </c>
      <c r="E5" s="425"/>
      <c r="F5" s="425"/>
      <c r="G5" s="425"/>
      <c r="H5" s="425"/>
      <c r="I5" s="425"/>
      <c r="J5" s="425"/>
      <c r="K5" s="425"/>
      <c r="L5" s="425"/>
      <c r="M5" s="425"/>
      <c r="N5" s="426"/>
      <c r="O5" s="1"/>
      <c r="P5" s="1"/>
      <c r="Q5" s="1"/>
      <c r="R5" s="1"/>
      <c r="S5" s="1"/>
      <c r="T5" s="1"/>
      <c r="U5" s="1"/>
      <c r="V5" s="219"/>
      <c r="W5" s="219"/>
      <c r="X5" s="219"/>
      <c r="Y5" s="219"/>
      <c r="Z5" s="219"/>
      <c r="AA5" s="219"/>
      <c r="AB5" s="219"/>
      <c r="AC5" s="219"/>
      <c r="AD5" s="219"/>
      <c r="AE5" s="219"/>
      <c r="AF5" s="219"/>
      <c r="AG5" s="219"/>
      <c r="AH5" s="219"/>
      <c r="AI5" s="219"/>
      <c r="AJ5" s="219"/>
      <c r="AK5" s="219"/>
      <c r="AL5" s="219"/>
      <c r="AM5" s="219"/>
      <c r="AN5" s="219"/>
      <c r="AO5" s="219"/>
      <c r="AP5" s="219"/>
      <c r="AQ5" s="219"/>
      <c r="AR5" s="219"/>
      <c r="AS5" s="219"/>
      <c r="AT5" s="219"/>
      <c r="AU5" s="219"/>
      <c r="AV5" s="219"/>
      <c r="AW5" s="219"/>
      <c r="AX5" s="219"/>
      <c r="AY5" s="219"/>
      <c r="AZ5" s="219"/>
      <c r="BA5" s="219"/>
      <c r="BB5" s="219"/>
      <c r="BC5" s="219"/>
      <c r="BD5" s="219"/>
      <c r="BE5" s="219"/>
      <c r="BF5" s="219"/>
      <c r="BG5" s="219"/>
      <c r="BH5" s="219"/>
      <c r="BI5" s="219"/>
      <c r="BJ5" s="219"/>
      <c r="BK5" s="219"/>
      <c r="BL5" s="219"/>
      <c r="BM5" s="219"/>
      <c r="BN5" s="219"/>
      <c r="BO5" s="219"/>
      <c r="BP5" s="219"/>
      <c r="BQ5" s="219"/>
      <c r="BR5" s="219"/>
      <c r="BS5" s="219"/>
      <c r="BT5" s="219"/>
      <c r="BU5" s="219"/>
      <c r="BV5" s="219"/>
      <c r="BW5" s="219"/>
      <c r="BX5" s="219"/>
      <c r="BY5" s="219"/>
      <c r="BZ5" s="219"/>
      <c r="CA5" s="219"/>
      <c r="CB5" s="219"/>
      <c r="CC5" s="219"/>
      <c r="CD5" s="219"/>
      <c r="CE5" s="219"/>
      <c r="CF5" s="219"/>
      <c r="CG5" s="219"/>
      <c r="CH5" s="219"/>
      <c r="CI5" s="219"/>
      <c r="CJ5" s="219"/>
      <c r="CK5" s="219"/>
      <c r="CL5" s="219"/>
      <c r="CM5" s="219"/>
      <c r="CN5" s="219"/>
      <c r="CO5" s="219"/>
      <c r="CP5" s="219"/>
      <c r="CQ5" s="219"/>
      <c r="CR5" s="219"/>
      <c r="CS5" s="219"/>
      <c r="CT5" s="219"/>
      <c r="CU5" s="219"/>
      <c r="CV5" s="219"/>
      <c r="CW5" s="219"/>
      <c r="CX5" s="219"/>
      <c r="CY5" s="219"/>
      <c r="CZ5" s="219"/>
      <c r="DA5" s="219"/>
      <c r="DB5" s="219"/>
      <c r="DC5" s="219"/>
      <c r="DD5" s="219"/>
      <c r="DE5" s="219"/>
      <c r="DF5" s="219"/>
      <c r="DG5" s="219"/>
      <c r="DH5" s="219"/>
      <c r="DI5" s="219"/>
      <c r="DJ5" s="219"/>
      <c r="DK5" s="219"/>
      <c r="DL5" s="219"/>
      <c r="DM5" s="219"/>
      <c r="DN5" s="219"/>
      <c r="DO5" s="219"/>
      <c r="DP5" s="219"/>
      <c r="DQ5" s="219"/>
      <c r="DR5" s="219"/>
      <c r="DS5" s="219"/>
      <c r="DT5" s="219"/>
      <c r="DU5" s="219"/>
      <c r="DV5" s="219"/>
      <c r="DW5" s="219"/>
      <c r="DX5" s="219"/>
      <c r="DY5" s="219"/>
      <c r="DZ5" s="219"/>
      <c r="EA5" s="219"/>
      <c r="EB5" s="219"/>
      <c r="EC5" s="219"/>
      <c r="ED5" s="219"/>
      <c r="EE5" s="219"/>
      <c r="EF5" s="219"/>
      <c r="EG5" s="219"/>
      <c r="EH5" s="219"/>
      <c r="EI5" s="219"/>
      <c r="EJ5" s="219"/>
      <c r="EK5" s="219"/>
      <c r="EL5" s="219"/>
      <c r="EM5" s="219"/>
      <c r="EN5" s="219"/>
      <c r="EO5" s="219"/>
      <c r="EP5" s="219"/>
      <c r="EQ5" s="219"/>
      <c r="ER5" s="219"/>
      <c r="ES5" s="219"/>
      <c r="ET5" s="219"/>
      <c r="EU5" s="219"/>
      <c r="EV5" s="219"/>
      <c r="EW5" s="219"/>
      <c r="EX5" s="219"/>
      <c r="EY5" s="219"/>
      <c r="EZ5" s="219"/>
      <c r="FA5" s="219"/>
      <c r="FB5" s="219"/>
      <c r="FC5" s="219"/>
      <c r="FD5" s="219"/>
      <c r="FE5" s="219"/>
      <c r="FF5" s="219"/>
      <c r="FG5" s="219"/>
      <c r="FH5" s="219"/>
      <c r="FI5" s="219"/>
      <c r="FJ5" s="219"/>
      <c r="FK5" s="219"/>
      <c r="FL5" s="219"/>
      <c r="FM5" s="219"/>
      <c r="FN5" s="219"/>
      <c r="FO5" s="219"/>
      <c r="FP5" s="219"/>
      <c r="FQ5" s="219"/>
      <c r="FR5" s="219"/>
      <c r="FS5" s="219"/>
      <c r="FT5" s="219"/>
      <c r="FU5" s="219"/>
      <c r="FV5" s="219"/>
      <c r="FW5" s="219"/>
      <c r="FX5" s="219"/>
      <c r="FY5" s="219"/>
      <c r="FZ5" s="219"/>
      <c r="GA5" s="219"/>
      <c r="GB5" s="219"/>
      <c r="GC5" s="219"/>
      <c r="GD5" s="219"/>
      <c r="GE5" s="219"/>
      <c r="GF5" s="219"/>
      <c r="GG5" s="219"/>
      <c r="GH5" s="219"/>
      <c r="GI5" s="219"/>
      <c r="GJ5" s="219"/>
      <c r="GK5" s="219"/>
      <c r="GL5" s="219"/>
      <c r="GM5" s="219"/>
      <c r="GN5" s="219"/>
      <c r="GO5" s="219"/>
      <c r="GP5" s="219"/>
      <c r="GQ5" s="219"/>
      <c r="GR5" s="219"/>
      <c r="GS5" s="219"/>
      <c r="GT5" s="219"/>
      <c r="GU5" s="219"/>
      <c r="GV5" s="219"/>
      <c r="GW5" s="219"/>
      <c r="GX5" s="219"/>
      <c r="GY5" s="219"/>
      <c r="GZ5" s="219"/>
      <c r="HA5" s="219"/>
      <c r="HB5" s="219"/>
      <c r="HC5" s="219"/>
      <c r="HD5" s="219"/>
      <c r="HE5" s="219"/>
      <c r="HF5" s="219"/>
      <c r="HG5" s="219"/>
      <c r="HH5" s="219"/>
      <c r="HI5" s="219"/>
      <c r="HJ5" s="219"/>
      <c r="HK5" s="219"/>
      <c r="HL5" s="219"/>
      <c r="HM5" s="219"/>
      <c r="HN5" s="219"/>
      <c r="HO5" s="219"/>
      <c r="HP5" s="219"/>
      <c r="HQ5" s="219"/>
      <c r="HR5" s="219"/>
      <c r="HS5" s="219"/>
      <c r="HT5" s="219"/>
      <c r="HU5" s="219"/>
      <c r="HV5" s="219"/>
      <c r="HW5" s="219"/>
      <c r="HX5" s="219"/>
      <c r="HY5" s="219"/>
      <c r="HZ5" s="219"/>
      <c r="IA5" s="219"/>
      <c r="IB5" s="219"/>
      <c r="IC5" s="219"/>
      <c r="ID5" s="219"/>
      <c r="IE5" s="219"/>
      <c r="IF5" s="219"/>
      <c r="IG5" s="219"/>
      <c r="IH5" s="219"/>
      <c r="II5" s="219"/>
      <c r="IJ5" s="219"/>
      <c r="IK5" s="219"/>
      <c r="IL5" s="219"/>
      <c r="IM5" s="219"/>
      <c r="IN5" s="219"/>
      <c r="IO5" s="219"/>
      <c r="IP5" s="219"/>
      <c r="IQ5" s="219"/>
      <c r="IR5" s="219"/>
      <c r="IS5" s="219"/>
      <c r="IT5" s="219"/>
      <c r="IU5" s="219"/>
      <c r="IV5" s="219"/>
      <c r="IW5" s="219"/>
      <c r="IX5" s="219"/>
      <c r="IY5" s="219"/>
      <c r="IZ5" s="219"/>
      <c r="JA5" s="219"/>
      <c r="JB5" s="219"/>
      <c r="JC5" s="219"/>
      <c r="JD5" s="219"/>
      <c r="JE5" s="219"/>
      <c r="JF5" s="219"/>
      <c r="JG5" s="219"/>
      <c r="JH5" s="219"/>
      <c r="JI5" s="219"/>
      <c r="JJ5" s="219"/>
      <c r="JK5" s="219"/>
      <c r="JL5" s="219"/>
      <c r="JM5" s="219"/>
      <c r="JN5" s="219"/>
      <c r="JO5" s="219"/>
      <c r="JP5" s="219"/>
      <c r="JQ5" s="219"/>
      <c r="JR5" s="219"/>
      <c r="JS5" s="219"/>
    </row>
    <row r="6" spans="1:279" s="220" customFormat="1" ht="32.25" customHeight="1" thickBot="1" x14ac:dyDescent="0.35">
      <c r="A6" s="413" t="s">
        <v>2</v>
      </c>
      <c r="B6" s="414"/>
      <c r="C6" s="415"/>
      <c r="D6" s="424" t="str">
        <f>'Mapa Final'!D6</f>
        <v>Despachos Judiciales Contencioso Administrativo de Ibague</v>
      </c>
      <c r="E6" s="425"/>
      <c r="F6" s="425"/>
      <c r="G6" s="425"/>
      <c r="H6" s="425"/>
      <c r="I6" s="425"/>
      <c r="J6" s="425"/>
      <c r="K6" s="425"/>
      <c r="L6" s="425"/>
      <c r="M6" s="425"/>
      <c r="N6" s="426"/>
      <c r="O6" s="1"/>
      <c r="P6" s="1"/>
      <c r="Q6" s="1"/>
      <c r="R6" s="1"/>
      <c r="S6" s="1"/>
      <c r="T6" s="1"/>
      <c r="U6" s="1"/>
      <c r="V6" s="219"/>
      <c r="W6" s="219"/>
      <c r="X6" s="219"/>
      <c r="Y6" s="219"/>
      <c r="Z6" s="219"/>
      <c r="AA6" s="219"/>
      <c r="AB6" s="219"/>
      <c r="AC6" s="219"/>
      <c r="AD6" s="219"/>
      <c r="AE6" s="219"/>
      <c r="AF6" s="219"/>
      <c r="AG6" s="219"/>
      <c r="AH6" s="219"/>
      <c r="AI6" s="219"/>
      <c r="AJ6" s="219"/>
      <c r="AK6" s="219"/>
      <c r="AL6" s="219"/>
      <c r="AM6" s="219"/>
      <c r="AN6" s="219"/>
      <c r="AO6" s="219"/>
      <c r="AP6" s="219"/>
      <c r="AQ6" s="219"/>
      <c r="AR6" s="219"/>
      <c r="AS6" s="219"/>
      <c r="AT6" s="219"/>
      <c r="AU6" s="219"/>
      <c r="AV6" s="219"/>
      <c r="AW6" s="219"/>
      <c r="AX6" s="219"/>
      <c r="AY6" s="219"/>
      <c r="AZ6" s="219"/>
      <c r="BA6" s="219"/>
      <c r="BB6" s="219"/>
      <c r="BC6" s="219"/>
      <c r="BD6" s="219"/>
      <c r="BE6" s="219"/>
      <c r="BF6" s="219"/>
      <c r="BG6" s="219"/>
      <c r="BH6" s="219"/>
      <c r="BI6" s="219"/>
      <c r="BJ6" s="219"/>
      <c r="BK6" s="219"/>
      <c r="BL6" s="219"/>
      <c r="BM6" s="219"/>
      <c r="BN6" s="219"/>
      <c r="BO6" s="219"/>
      <c r="BP6" s="219"/>
      <c r="BQ6" s="219"/>
      <c r="BR6" s="219"/>
      <c r="BS6" s="219"/>
      <c r="BT6" s="219"/>
      <c r="BU6" s="219"/>
      <c r="BV6" s="219"/>
      <c r="BW6" s="219"/>
      <c r="BX6" s="219"/>
      <c r="BY6" s="219"/>
      <c r="BZ6" s="219"/>
      <c r="CA6" s="219"/>
      <c r="CB6" s="219"/>
      <c r="CC6" s="219"/>
      <c r="CD6" s="219"/>
      <c r="CE6" s="219"/>
      <c r="CF6" s="219"/>
      <c r="CG6" s="219"/>
      <c r="CH6" s="219"/>
      <c r="CI6" s="219"/>
      <c r="CJ6" s="219"/>
      <c r="CK6" s="219"/>
      <c r="CL6" s="219"/>
      <c r="CM6" s="219"/>
      <c r="CN6" s="219"/>
      <c r="CO6" s="219"/>
      <c r="CP6" s="219"/>
      <c r="CQ6" s="219"/>
      <c r="CR6" s="219"/>
      <c r="CS6" s="219"/>
      <c r="CT6" s="219"/>
      <c r="CU6" s="219"/>
      <c r="CV6" s="219"/>
      <c r="CW6" s="219"/>
      <c r="CX6" s="219"/>
      <c r="CY6" s="219"/>
      <c r="CZ6" s="219"/>
      <c r="DA6" s="219"/>
      <c r="DB6" s="219"/>
      <c r="DC6" s="219"/>
      <c r="DD6" s="219"/>
      <c r="DE6" s="219"/>
      <c r="DF6" s="219"/>
      <c r="DG6" s="219"/>
      <c r="DH6" s="219"/>
      <c r="DI6" s="219"/>
      <c r="DJ6" s="219"/>
      <c r="DK6" s="219"/>
      <c r="DL6" s="219"/>
      <c r="DM6" s="219"/>
      <c r="DN6" s="219"/>
      <c r="DO6" s="219"/>
      <c r="DP6" s="219"/>
      <c r="DQ6" s="219"/>
      <c r="DR6" s="219"/>
      <c r="DS6" s="219"/>
      <c r="DT6" s="219"/>
      <c r="DU6" s="219"/>
      <c r="DV6" s="219"/>
      <c r="DW6" s="219"/>
      <c r="DX6" s="219"/>
      <c r="DY6" s="219"/>
      <c r="DZ6" s="219"/>
      <c r="EA6" s="219"/>
      <c r="EB6" s="219"/>
      <c r="EC6" s="219"/>
      <c r="ED6" s="219"/>
      <c r="EE6" s="219"/>
      <c r="EF6" s="219"/>
      <c r="EG6" s="219"/>
      <c r="EH6" s="219"/>
      <c r="EI6" s="219"/>
      <c r="EJ6" s="219"/>
      <c r="EK6" s="219"/>
      <c r="EL6" s="219"/>
      <c r="EM6" s="219"/>
      <c r="EN6" s="219"/>
      <c r="EO6" s="219"/>
      <c r="EP6" s="219"/>
      <c r="EQ6" s="219"/>
      <c r="ER6" s="219"/>
      <c r="ES6" s="219"/>
      <c r="ET6" s="219"/>
      <c r="EU6" s="219"/>
      <c r="EV6" s="219"/>
      <c r="EW6" s="219"/>
      <c r="EX6" s="219"/>
      <c r="EY6" s="219"/>
      <c r="EZ6" s="219"/>
      <c r="FA6" s="219"/>
      <c r="FB6" s="219"/>
      <c r="FC6" s="219"/>
      <c r="FD6" s="219"/>
      <c r="FE6" s="219"/>
      <c r="FF6" s="219"/>
      <c r="FG6" s="219"/>
      <c r="FH6" s="219"/>
      <c r="FI6" s="219"/>
      <c r="FJ6" s="219"/>
      <c r="FK6" s="219"/>
      <c r="FL6" s="219"/>
      <c r="FM6" s="219"/>
      <c r="FN6" s="219"/>
      <c r="FO6" s="219"/>
      <c r="FP6" s="219"/>
      <c r="FQ6" s="219"/>
      <c r="FR6" s="219"/>
      <c r="FS6" s="219"/>
      <c r="FT6" s="219"/>
      <c r="FU6" s="219"/>
      <c r="FV6" s="219"/>
      <c r="FW6" s="219"/>
      <c r="FX6" s="219"/>
      <c r="FY6" s="219"/>
      <c r="FZ6" s="219"/>
      <c r="GA6" s="219"/>
      <c r="GB6" s="219"/>
      <c r="GC6" s="219"/>
      <c r="GD6" s="219"/>
      <c r="GE6" s="219"/>
      <c r="GF6" s="219"/>
      <c r="GG6" s="219"/>
      <c r="GH6" s="219"/>
      <c r="GI6" s="219"/>
      <c r="GJ6" s="219"/>
      <c r="GK6" s="219"/>
      <c r="GL6" s="219"/>
      <c r="GM6" s="219"/>
      <c r="GN6" s="219"/>
      <c r="GO6" s="219"/>
      <c r="GP6" s="219"/>
      <c r="GQ6" s="219"/>
      <c r="GR6" s="219"/>
      <c r="GS6" s="219"/>
      <c r="GT6" s="219"/>
      <c r="GU6" s="219"/>
      <c r="GV6" s="219"/>
      <c r="GW6" s="219"/>
      <c r="GX6" s="219"/>
      <c r="GY6" s="219"/>
      <c r="GZ6" s="219"/>
      <c r="HA6" s="219"/>
      <c r="HB6" s="219"/>
      <c r="HC6" s="219"/>
      <c r="HD6" s="219"/>
      <c r="HE6" s="219"/>
      <c r="HF6" s="219"/>
      <c r="HG6" s="219"/>
      <c r="HH6" s="219"/>
      <c r="HI6" s="219"/>
      <c r="HJ6" s="219"/>
      <c r="HK6" s="219"/>
      <c r="HL6" s="219"/>
      <c r="HM6" s="219"/>
      <c r="HN6" s="219"/>
      <c r="HO6" s="219"/>
      <c r="HP6" s="219"/>
      <c r="HQ6" s="219"/>
      <c r="HR6" s="219"/>
      <c r="HS6" s="219"/>
      <c r="HT6" s="219"/>
      <c r="HU6" s="219"/>
      <c r="HV6" s="219"/>
      <c r="HW6" s="219"/>
      <c r="HX6" s="219"/>
      <c r="HY6" s="219"/>
      <c r="HZ6" s="219"/>
      <c r="IA6" s="219"/>
      <c r="IB6" s="219"/>
      <c r="IC6" s="219"/>
      <c r="ID6" s="219"/>
      <c r="IE6" s="219"/>
      <c r="IF6" s="219"/>
      <c r="IG6" s="219"/>
      <c r="IH6" s="219"/>
      <c r="II6" s="219"/>
      <c r="IJ6" s="219"/>
      <c r="IK6" s="219"/>
      <c r="IL6" s="219"/>
      <c r="IM6" s="219"/>
      <c r="IN6" s="219"/>
      <c r="IO6" s="219"/>
      <c r="IP6" s="219"/>
      <c r="IQ6" s="219"/>
      <c r="IR6" s="219"/>
      <c r="IS6" s="219"/>
      <c r="IT6" s="219"/>
      <c r="IU6" s="219"/>
      <c r="IV6" s="219"/>
      <c r="IW6" s="219"/>
      <c r="IX6" s="219"/>
      <c r="IY6" s="219"/>
      <c r="IZ6" s="219"/>
      <c r="JA6" s="219"/>
      <c r="JB6" s="219"/>
      <c r="JC6" s="219"/>
      <c r="JD6" s="219"/>
      <c r="JE6" s="219"/>
      <c r="JF6" s="219"/>
      <c r="JG6" s="219"/>
      <c r="JH6" s="219"/>
      <c r="JI6" s="219"/>
      <c r="JJ6" s="219"/>
      <c r="JK6" s="219"/>
      <c r="JL6" s="219"/>
      <c r="JM6" s="219"/>
      <c r="JN6" s="219"/>
      <c r="JO6" s="219"/>
      <c r="JP6" s="219"/>
      <c r="JQ6" s="219"/>
      <c r="JR6" s="219"/>
      <c r="JS6" s="219"/>
    </row>
    <row r="7" spans="1:279" s="223" customFormat="1" ht="38.25" customHeight="1" thickTop="1" thickBot="1" x14ac:dyDescent="0.3">
      <c r="A7" s="501" t="s">
        <v>436</v>
      </c>
      <c r="B7" s="502"/>
      <c r="C7" s="502"/>
      <c r="D7" s="502"/>
      <c r="E7" s="502"/>
      <c r="F7" s="503"/>
      <c r="G7" s="221"/>
      <c r="H7" s="504" t="s">
        <v>437</v>
      </c>
      <c r="I7" s="504"/>
      <c r="J7" s="504"/>
      <c r="K7" s="504" t="s">
        <v>438</v>
      </c>
      <c r="L7" s="504"/>
      <c r="M7" s="504"/>
      <c r="N7" s="505" t="s">
        <v>309</v>
      </c>
      <c r="O7" s="510" t="s">
        <v>439</v>
      </c>
      <c r="P7" s="512" t="s">
        <v>440</v>
      </c>
      <c r="Q7" s="515"/>
      <c r="R7" s="513"/>
      <c r="S7" s="512" t="s">
        <v>441</v>
      </c>
      <c r="T7" s="513"/>
      <c r="U7" s="514" t="s">
        <v>454</v>
      </c>
      <c r="V7" s="222"/>
      <c r="W7" s="222"/>
      <c r="X7" s="222"/>
      <c r="Y7" s="222"/>
      <c r="Z7" s="222"/>
      <c r="AA7" s="222"/>
      <c r="AB7" s="222"/>
      <c r="AC7" s="222"/>
      <c r="AD7" s="222"/>
      <c r="AE7" s="222"/>
      <c r="AF7" s="222"/>
      <c r="AG7" s="222"/>
      <c r="AH7" s="222"/>
      <c r="AI7" s="222"/>
      <c r="AJ7" s="222"/>
      <c r="AK7" s="222"/>
      <c r="AL7" s="222"/>
      <c r="AM7" s="222"/>
      <c r="AN7" s="222"/>
      <c r="AO7" s="222"/>
      <c r="AP7" s="222"/>
      <c r="AQ7" s="222"/>
      <c r="AR7" s="222"/>
      <c r="AS7" s="222"/>
      <c r="AT7" s="222"/>
      <c r="AU7" s="222"/>
      <c r="AV7" s="222"/>
      <c r="AW7" s="222"/>
      <c r="AX7" s="222"/>
      <c r="AY7" s="222"/>
      <c r="AZ7" s="222"/>
      <c r="BA7" s="222"/>
      <c r="BB7" s="222"/>
      <c r="BC7" s="222"/>
      <c r="BD7" s="222"/>
      <c r="BE7" s="222"/>
      <c r="BF7" s="222"/>
      <c r="BG7" s="222"/>
      <c r="BH7" s="222"/>
      <c r="BI7" s="222"/>
      <c r="BJ7" s="222"/>
      <c r="BK7" s="222"/>
      <c r="BL7" s="222"/>
      <c r="BM7" s="222"/>
      <c r="BN7" s="222"/>
      <c r="BO7" s="222"/>
      <c r="BP7" s="222"/>
      <c r="BQ7" s="222"/>
      <c r="BR7" s="222"/>
      <c r="BS7" s="222"/>
      <c r="BT7" s="222"/>
      <c r="BU7" s="222"/>
      <c r="BV7" s="222"/>
      <c r="BW7" s="222"/>
      <c r="BX7" s="222"/>
      <c r="BY7" s="222"/>
      <c r="BZ7" s="222"/>
      <c r="CA7" s="222"/>
      <c r="CB7" s="222"/>
      <c r="CC7" s="222"/>
      <c r="CD7" s="222"/>
      <c r="CE7" s="222"/>
      <c r="CF7" s="222"/>
      <c r="CG7" s="222"/>
      <c r="CH7" s="222"/>
      <c r="CI7" s="222"/>
      <c r="CJ7" s="222"/>
      <c r="CK7" s="222"/>
      <c r="CL7" s="222"/>
      <c r="CM7" s="222"/>
      <c r="CN7" s="222"/>
      <c r="CO7" s="222"/>
      <c r="CP7" s="222"/>
      <c r="CQ7" s="222"/>
      <c r="CR7" s="222"/>
      <c r="CS7" s="222"/>
      <c r="CT7" s="222"/>
      <c r="CU7" s="222"/>
      <c r="CV7" s="222"/>
      <c r="CW7" s="222"/>
      <c r="CX7" s="222"/>
      <c r="CY7" s="222"/>
      <c r="CZ7" s="222"/>
      <c r="DA7" s="222"/>
      <c r="DB7" s="222"/>
      <c r="DC7" s="222"/>
      <c r="DD7" s="222"/>
      <c r="DE7" s="222"/>
      <c r="DF7" s="222"/>
      <c r="DG7" s="222"/>
      <c r="DH7" s="222"/>
      <c r="DI7" s="222"/>
      <c r="DJ7" s="222"/>
      <c r="DK7" s="222"/>
      <c r="DL7" s="222"/>
      <c r="DM7" s="222"/>
      <c r="DN7" s="222"/>
      <c r="DO7" s="222"/>
      <c r="DP7" s="222"/>
      <c r="DQ7" s="222"/>
      <c r="DR7" s="222"/>
      <c r="DS7" s="222"/>
      <c r="DT7" s="222"/>
      <c r="DU7" s="222"/>
      <c r="DV7" s="222"/>
      <c r="DW7" s="222"/>
      <c r="DX7" s="222"/>
      <c r="DY7" s="222"/>
      <c r="DZ7" s="222"/>
      <c r="EA7" s="222"/>
      <c r="EB7" s="222"/>
      <c r="EC7" s="222"/>
      <c r="ED7" s="222"/>
      <c r="EE7" s="222"/>
      <c r="EF7" s="222"/>
      <c r="EG7" s="222"/>
      <c r="EH7" s="222"/>
      <c r="EI7" s="222"/>
      <c r="EJ7" s="222"/>
      <c r="EK7" s="222"/>
      <c r="EL7" s="222"/>
      <c r="EM7" s="222"/>
      <c r="EN7" s="222"/>
      <c r="EO7" s="222"/>
      <c r="EP7" s="222"/>
      <c r="EQ7" s="222"/>
      <c r="ER7" s="222"/>
      <c r="ES7" s="222"/>
      <c r="ET7" s="222"/>
      <c r="EU7" s="222"/>
      <c r="EV7" s="222"/>
      <c r="EW7" s="222"/>
      <c r="EX7" s="222"/>
      <c r="EY7" s="222"/>
      <c r="EZ7" s="222"/>
      <c r="FA7" s="222"/>
      <c r="FB7" s="222"/>
      <c r="FC7" s="222"/>
      <c r="FD7" s="222"/>
      <c r="FE7" s="222"/>
      <c r="FF7" s="222"/>
      <c r="FG7" s="222"/>
      <c r="FH7" s="222"/>
      <c r="FI7" s="222"/>
      <c r="FJ7" s="222"/>
      <c r="FK7" s="222"/>
      <c r="FL7" s="222"/>
      <c r="FM7" s="222"/>
      <c r="FN7" s="222"/>
      <c r="FO7" s="222"/>
      <c r="FP7" s="222"/>
      <c r="FQ7" s="222"/>
      <c r="FR7" s="222"/>
      <c r="FS7" s="222"/>
      <c r="FT7" s="222"/>
      <c r="FU7" s="222"/>
    </row>
    <row r="8" spans="1:279" s="231" customFormat="1" ht="81" customHeight="1" thickTop="1" thickBot="1" x14ac:dyDescent="0.3">
      <c r="A8" s="224" t="s">
        <v>211</v>
      </c>
      <c r="B8" s="224" t="s">
        <v>457</v>
      </c>
      <c r="C8" s="225" t="s">
        <v>8</v>
      </c>
      <c r="D8" s="226" t="s">
        <v>443</v>
      </c>
      <c r="E8" s="240" t="s">
        <v>10</v>
      </c>
      <c r="F8" s="240" t="s">
        <v>11</v>
      </c>
      <c r="G8" s="240" t="s">
        <v>12</v>
      </c>
      <c r="H8" s="228" t="s">
        <v>444</v>
      </c>
      <c r="I8" s="228" t="s">
        <v>38</v>
      </c>
      <c r="J8" s="228" t="s">
        <v>445</v>
      </c>
      <c r="K8" s="228" t="s">
        <v>444</v>
      </c>
      <c r="L8" s="228" t="s">
        <v>446</v>
      </c>
      <c r="M8" s="228" t="s">
        <v>445</v>
      </c>
      <c r="N8" s="505"/>
      <c r="O8" s="511"/>
      <c r="P8" s="229" t="s">
        <v>447</v>
      </c>
      <c r="Q8" s="229" t="s">
        <v>448</v>
      </c>
      <c r="R8" s="229" t="s">
        <v>495</v>
      </c>
      <c r="S8" s="229" t="s">
        <v>449</v>
      </c>
      <c r="T8" s="229" t="s">
        <v>450</v>
      </c>
      <c r="U8" s="514"/>
      <c r="V8" s="230"/>
      <c r="W8" s="230"/>
      <c r="X8" s="230"/>
      <c r="Y8" s="230"/>
      <c r="Z8" s="230"/>
      <c r="AA8" s="230"/>
      <c r="AB8" s="230"/>
      <c r="AC8" s="230"/>
      <c r="AD8" s="230"/>
      <c r="AE8" s="230"/>
      <c r="AF8" s="230"/>
      <c r="AG8" s="230"/>
      <c r="AH8" s="230"/>
      <c r="AI8" s="230"/>
      <c r="AJ8" s="230"/>
      <c r="AK8" s="230"/>
      <c r="AL8" s="230"/>
      <c r="AM8" s="230"/>
      <c r="AN8" s="230"/>
      <c r="AO8" s="230"/>
      <c r="AP8" s="230"/>
      <c r="AQ8" s="230"/>
      <c r="AR8" s="230"/>
      <c r="AS8" s="230"/>
      <c r="AT8" s="230"/>
      <c r="AU8" s="230"/>
      <c r="AV8" s="230"/>
      <c r="AW8" s="230"/>
      <c r="AX8" s="230"/>
      <c r="AY8" s="230"/>
      <c r="AZ8" s="230"/>
      <c r="BA8" s="230"/>
      <c r="BB8" s="230"/>
      <c r="BC8" s="230"/>
      <c r="BD8" s="230"/>
      <c r="BE8" s="230"/>
      <c r="BF8" s="230"/>
      <c r="BG8" s="230"/>
      <c r="BH8" s="230"/>
      <c r="BI8" s="230"/>
      <c r="BJ8" s="230"/>
      <c r="BK8" s="230"/>
      <c r="BL8" s="230"/>
      <c r="BM8" s="230"/>
      <c r="BN8" s="230"/>
      <c r="BO8" s="230"/>
      <c r="BP8" s="230"/>
      <c r="BQ8" s="230"/>
      <c r="BR8" s="230"/>
      <c r="BS8" s="230"/>
      <c r="BT8" s="230"/>
      <c r="BU8" s="230"/>
      <c r="BV8" s="230"/>
      <c r="BW8" s="230"/>
      <c r="BX8" s="230"/>
      <c r="BY8" s="230"/>
      <c r="BZ8" s="230"/>
      <c r="CA8" s="230"/>
      <c r="CB8" s="230"/>
      <c r="CC8" s="230"/>
      <c r="CD8" s="230"/>
      <c r="CE8" s="230"/>
      <c r="CF8" s="230"/>
      <c r="CG8" s="230"/>
      <c r="CH8" s="230"/>
      <c r="CI8" s="230"/>
      <c r="CJ8" s="230"/>
      <c r="CK8" s="230"/>
      <c r="CL8" s="230"/>
      <c r="CM8" s="230"/>
      <c r="CN8" s="230"/>
      <c r="CO8" s="230"/>
      <c r="CP8" s="230"/>
      <c r="CQ8" s="230"/>
      <c r="CR8" s="230"/>
      <c r="CS8" s="230"/>
      <c r="CT8" s="230"/>
      <c r="CU8" s="230"/>
      <c r="CV8" s="230"/>
      <c r="CW8" s="230"/>
      <c r="CX8" s="230"/>
      <c r="CY8" s="230"/>
      <c r="CZ8" s="230"/>
      <c r="DA8" s="230"/>
      <c r="DB8" s="230"/>
      <c r="DC8" s="230"/>
      <c r="DD8" s="230"/>
      <c r="DE8" s="230"/>
      <c r="DF8" s="230"/>
      <c r="DG8" s="230"/>
      <c r="DH8" s="230"/>
      <c r="DI8" s="230"/>
      <c r="DJ8" s="230"/>
      <c r="DK8" s="230"/>
      <c r="DL8" s="230"/>
      <c r="DM8" s="230"/>
      <c r="DN8" s="230"/>
      <c r="DO8" s="230"/>
      <c r="DP8" s="230"/>
      <c r="DQ8" s="230"/>
      <c r="DR8" s="230"/>
      <c r="DS8" s="230"/>
      <c r="DT8" s="230"/>
      <c r="DU8" s="230"/>
      <c r="DV8" s="230"/>
      <c r="DW8" s="230"/>
      <c r="DX8" s="230"/>
      <c r="DY8" s="230"/>
      <c r="DZ8" s="230"/>
      <c r="EA8" s="230"/>
      <c r="EB8" s="230"/>
      <c r="EC8" s="230"/>
      <c r="ED8" s="230"/>
      <c r="EE8" s="230"/>
      <c r="EF8" s="230"/>
      <c r="EG8" s="230"/>
      <c r="EH8" s="230"/>
      <c r="EI8" s="230"/>
      <c r="EJ8" s="230"/>
      <c r="EK8" s="230"/>
      <c r="EL8" s="230"/>
      <c r="EM8" s="230"/>
      <c r="EN8" s="230"/>
      <c r="EO8" s="230"/>
      <c r="EP8" s="230"/>
      <c r="EQ8" s="230"/>
      <c r="ER8" s="230"/>
      <c r="ES8" s="230"/>
      <c r="ET8" s="230"/>
      <c r="EU8" s="230"/>
      <c r="EV8" s="230"/>
      <c r="EW8" s="230"/>
      <c r="EX8" s="230"/>
      <c r="EY8" s="230"/>
      <c r="EZ8" s="230"/>
      <c r="FA8" s="230"/>
      <c r="FB8" s="230"/>
      <c r="FC8" s="230"/>
      <c r="FD8" s="230"/>
      <c r="FE8" s="230"/>
      <c r="FF8" s="230"/>
      <c r="FG8" s="230"/>
      <c r="FH8" s="230"/>
      <c r="FI8" s="230"/>
      <c r="FJ8" s="230"/>
      <c r="FK8" s="230"/>
      <c r="FL8" s="230"/>
      <c r="FM8" s="230"/>
      <c r="FN8" s="230"/>
      <c r="FO8" s="230"/>
      <c r="FP8" s="230"/>
      <c r="FQ8" s="230"/>
      <c r="FR8" s="230"/>
      <c r="FS8" s="230"/>
      <c r="FT8" s="230"/>
      <c r="FU8" s="230"/>
    </row>
    <row r="9" spans="1:279" s="232" customFormat="1" ht="10.5" customHeight="1" thickTop="1" thickBot="1" x14ac:dyDescent="0.3">
      <c r="A9" s="516"/>
      <c r="B9" s="517"/>
      <c r="C9" s="517"/>
      <c r="D9" s="517"/>
      <c r="E9" s="517"/>
      <c r="F9" s="517"/>
      <c r="G9" s="517"/>
      <c r="H9" s="517"/>
      <c r="I9" s="517"/>
      <c r="J9" s="517"/>
      <c r="K9" s="517"/>
      <c r="L9" s="517"/>
      <c r="M9" s="517"/>
      <c r="N9" s="517"/>
      <c r="U9" s="233"/>
      <c r="V9" s="234"/>
      <c r="W9" s="234"/>
      <c r="X9" s="234"/>
      <c r="Y9" s="234"/>
      <c r="Z9" s="234"/>
      <c r="AA9" s="234"/>
      <c r="AB9" s="234"/>
      <c r="AC9" s="234"/>
      <c r="AD9" s="234"/>
      <c r="AE9" s="234"/>
      <c r="AF9" s="234"/>
      <c r="AG9" s="234"/>
      <c r="AH9" s="234"/>
      <c r="AI9" s="234"/>
      <c r="AJ9" s="234"/>
      <c r="AK9" s="234"/>
      <c r="AL9" s="234"/>
      <c r="AM9" s="234"/>
      <c r="AN9" s="234"/>
      <c r="AO9" s="234"/>
      <c r="AP9" s="234"/>
      <c r="AQ9" s="234"/>
      <c r="AR9" s="234"/>
      <c r="AS9" s="234"/>
      <c r="AT9" s="234"/>
      <c r="AU9" s="234"/>
      <c r="AV9" s="234"/>
      <c r="AW9" s="234"/>
      <c r="AX9" s="234"/>
      <c r="AY9" s="234"/>
      <c r="AZ9" s="234"/>
      <c r="BA9" s="234"/>
      <c r="BB9" s="234"/>
      <c r="BC9" s="234"/>
      <c r="BD9" s="234"/>
      <c r="BE9" s="234"/>
      <c r="BF9" s="234"/>
      <c r="BG9" s="234"/>
      <c r="BH9" s="234"/>
      <c r="BI9" s="234"/>
      <c r="BJ9" s="234"/>
      <c r="BK9" s="234"/>
      <c r="BL9" s="234"/>
      <c r="BM9" s="234"/>
      <c r="BN9" s="234"/>
      <c r="BO9" s="234"/>
      <c r="BP9" s="234"/>
      <c r="BQ9" s="234"/>
      <c r="BR9" s="234"/>
      <c r="BS9" s="234"/>
      <c r="BT9" s="234"/>
      <c r="BU9" s="234"/>
      <c r="BV9" s="234"/>
      <c r="BW9" s="234"/>
      <c r="BX9" s="234"/>
      <c r="BY9" s="234"/>
      <c r="BZ9" s="234"/>
      <c r="CA9" s="234"/>
      <c r="CB9" s="234"/>
      <c r="CC9" s="234"/>
      <c r="CD9" s="234"/>
      <c r="CE9" s="234"/>
      <c r="CF9" s="234"/>
      <c r="CG9" s="234"/>
      <c r="CH9" s="234"/>
      <c r="CI9" s="234"/>
      <c r="CJ9" s="234"/>
      <c r="CK9" s="234"/>
      <c r="CL9" s="234"/>
      <c r="CM9" s="234"/>
      <c r="CN9" s="234"/>
      <c r="CO9" s="234"/>
      <c r="CP9" s="234"/>
      <c r="CQ9" s="234"/>
      <c r="CR9" s="234"/>
      <c r="CS9" s="234"/>
      <c r="CT9" s="234"/>
      <c r="CU9" s="234"/>
      <c r="CV9" s="234"/>
      <c r="CW9" s="234"/>
      <c r="CX9" s="234"/>
      <c r="CY9" s="234"/>
      <c r="CZ9" s="234"/>
      <c r="DA9" s="234"/>
      <c r="DB9" s="234"/>
      <c r="DC9" s="234"/>
      <c r="DD9" s="234"/>
      <c r="DE9" s="234"/>
      <c r="DF9" s="234"/>
      <c r="DG9" s="234"/>
      <c r="DH9" s="234"/>
      <c r="DI9" s="234"/>
      <c r="DJ9" s="234"/>
      <c r="DK9" s="234"/>
      <c r="DL9" s="234"/>
      <c r="DM9" s="234"/>
      <c r="DN9" s="234"/>
      <c r="DO9" s="234"/>
      <c r="DP9" s="234"/>
      <c r="DQ9" s="234"/>
      <c r="DR9" s="234"/>
      <c r="DS9" s="234"/>
      <c r="DT9" s="234"/>
      <c r="DU9" s="234"/>
      <c r="DV9" s="234"/>
      <c r="DW9" s="234"/>
      <c r="DX9" s="234"/>
      <c r="DY9" s="234"/>
      <c r="DZ9" s="234"/>
      <c r="EA9" s="234"/>
      <c r="EB9" s="234"/>
      <c r="EC9" s="234"/>
      <c r="ED9" s="234"/>
      <c r="EE9" s="234"/>
      <c r="EF9" s="234"/>
      <c r="EG9" s="234"/>
      <c r="EH9" s="234"/>
      <c r="EI9" s="234"/>
      <c r="EJ9" s="234"/>
      <c r="EK9" s="234"/>
      <c r="EL9" s="234"/>
      <c r="EM9" s="234"/>
      <c r="EN9" s="234"/>
      <c r="EO9" s="234"/>
      <c r="EP9" s="234"/>
      <c r="EQ9" s="234"/>
      <c r="ER9" s="234"/>
      <c r="ES9" s="234"/>
      <c r="ET9" s="234"/>
      <c r="EU9" s="234"/>
      <c r="EV9" s="234"/>
      <c r="EW9" s="234"/>
      <c r="EX9" s="234"/>
      <c r="EY9" s="234"/>
      <c r="EZ9" s="234"/>
      <c r="FA9" s="234"/>
      <c r="FB9" s="234"/>
      <c r="FC9" s="234"/>
      <c r="FD9" s="234"/>
      <c r="FE9" s="234"/>
      <c r="FF9" s="234"/>
      <c r="FG9" s="234"/>
      <c r="FH9" s="234"/>
      <c r="FI9" s="234"/>
      <c r="FJ9" s="234"/>
      <c r="FK9" s="234"/>
      <c r="FL9" s="234"/>
      <c r="FM9" s="234"/>
      <c r="FN9" s="234"/>
      <c r="FO9" s="234"/>
      <c r="FP9" s="234"/>
      <c r="FQ9" s="234"/>
      <c r="FR9" s="234"/>
      <c r="FS9" s="234"/>
      <c r="FT9" s="234"/>
      <c r="FU9" s="234"/>
    </row>
    <row r="10" spans="1:279" s="235" customFormat="1" ht="15" customHeight="1" x14ac:dyDescent="0.2">
      <c r="A10" s="518">
        <f>'Mapa Final'!A10</f>
        <v>1</v>
      </c>
      <c r="B10" s="521" t="str">
        <f>'Mapa Final'!B10</f>
        <v>Vencimiento de Términos</v>
      </c>
      <c r="C10" s="521" t="str">
        <f>'Mapa Final'!C10</f>
        <v>Vulneración de los derechos fundamentales de los ciudadanos</v>
      </c>
      <c r="D10" s="521" t="str">
        <f>'Mapa Final'!D10</f>
        <v xml:space="preserve">1. Falta de implementación de modelos operativos de preparación de audiencias (MOPA's) y guías de realización de audiencias para reducir el tiempo de las diligencias.
2.Insuficiencia de personal para la carga laboral presentada.
3.Incremento de solicitudes vía correo electrónico, reparto de demandas y solicitudes judiciales..
4.Afectación del orden público, genera mayor demanda y congestión de la justicia.
</v>
      </c>
      <c r="E10" s="524" t="str">
        <f>'Mapa Final'!E10</f>
        <v xml:space="preserve"> Actuaciones procesales después del vencimiento de los términos legales  </v>
      </c>
      <c r="F10" s="524" t="str">
        <f>'Mapa Final'!F10</f>
        <v xml:space="preserve">Posibilidad de vulneración de los derechos fundamentales de los ciudadanos  debido a las  actuaciones procesales después del vencimiento de los términos legales  </v>
      </c>
      <c r="G10" s="524" t="str">
        <f>'Mapa Final'!G10</f>
        <v>Usuarios, productos y prácticas organizacionales</v>
      </c>
      <c r="H10" s="530" t="str">
        <f>'Mapa Final'!I10</f>
        <v>Alta</v>
      </c>
      <c r="I10" s="533" t="str">
        <f>'Mapa Final'!L10</f>
        <v>Mayor</v>
      </c>
      <c r="J10" s="542" t="str">
        <f>'Mapa Final'!N10</f>
        <v xml:space="preserve">Alto </v>
      </c>
      <c r="K10" s="539" t="str">
        <f>'Mapa Final'!AA10</f>
        <v>Media</v>
      </c>
      <c r="L10" s="539" t="str">
        <f>'Mapa Final'!AE10</f>
        <v>Mayor</v>
      </c>
      <c r="M10" s="536" t="str">
        <f>'Mapa Final'!AG10</f>
        <v xml:space="preserve">Alto </v>
      </c>
      <c r="N10" s="539" t="str">
        <f>'Mapa Final'!AH10</f>
        <v>Evitar</v>
      </c>
      <c r="O10" s="527"/>
      <c r="P10" s="527"/>
      <c r="Q10" s="527"/>
      <c r="R10" s="527"/>
      <c r="S10" s="527" t="s">
        <v>496</v>
      </c>
      <c r="T10" s="527"/>
      <c r="U10" s="527"/>
      <c r="V10" s="35"/>
      <c r="W10" s="35"/>
      <c r="X10" s="35"/>
      <c r="Y10" s="35"/>
      <c r="Z10" s="35"/>
      <c r="AA10" s="35"/>
      <c r="AB10" s="35"/>
      <c r="AC10" s="35"/>
      <c r="AD10" s="35"/>
      <c r="AE10" s="35"/>
      <c r="AF10" s="35"/>
      <c r="AG10" s="35"/>
      <c r="AH10" s="35"/>
      <c r="AI10" s="35"/>
      <c r="AJ10" s="35"/>
      <c r="AK10" s="35"/>
      <c r="AL10" s="35"/>
      <c r="AM10" s="35"/>
      <c r="AN10" s="35"/>
      <c r="AO10" s="35"/>
      <c r="AP10" s="35"/>
      <c r="AQ10" s="35"/>
      <c r="AR10" s="35"/>
      <c r="AS10" s="35"/>
      <c r="AT10" s="35"/>
      <c r="AU10" s="35"/>
      <c r="AV10" s="35"/>
      <c r="AW10" s="35"/>
      <c r="AX10" s="35"/>
      <c r="AY10" s="35"/>
      <c r="AZ10" s="35"/>
      <c r="BA10" s="35"/>
      <c r="BB10" s="35"/>
      <c r="BC10" s="35"/>
      <c r="BD10" s="35"/>
      <c r="BE10" s="35"/>
      <c r="BF10" s="35"/>
      <c r="BG10" s="35"/>
      <c r="BH10" s="35"/>
      <c r="BI10" s="35"/>
      <c r="BJ10" s="35"/>
      <c r="BK10" s="35"/>
      <c r="BL10" s="35"/>
      <c r="BM10" s="35"/>
      <c r="BN10" s="35"/>
      <c r="BO10" s="35"/>
      <c r="BP10" s="35"/>
      <c r="BQ10" s="35"/>
      <c r="BR10" s="35"/>
      <c r="BS10" s="35"/>
      <c r="BT10" s="35"/>
      <c r="BU10" s="35"/>
      <c r="BV10" s="35"/>
      <c r="BW10" s="35"/>
      <c r="BX10" s="35"/>
      <c r="BY10" s="35"/>
      <c r="BZ10" s="35"/>
      <c r="CA10" s="35"/>
      <c r="CB10" s="35"/>
      <c r="CC10" s="35"/>
      <c r="CD10" s="35"/>
      <c r="CE10" s="35"/>
      <c r="CF10" s="35"/>
      <c r="CG10" s="35"/>
      <c r="CH10" s="35"/>
      <c r="CI10" s="35"/>
      <c r="CJ10" s="35"/>
      <c r="CK10" s="35"/>
      <c r="CL10" s="35"/>
      <c r="CM10" s="35"/>
      <c r="CN10" s="35"/>
      <c r="CO10" s="35"/>
      <c r="CP10" s="35"/>
      <c r="CQ10" s="35"/>
      <c r="CR10" s="35"/>
      <c r="CS10" s="35"/>
      <c r="CT10" s="35"/>
      <c r="CU10" s="35"/>
      <c r="CV10" s="35"/>
      <c r="CW10" s="35"/>
      <c r="CX10" s="35"/>
      <c r="CY10" s="35"/>
      <c r="CZ10" s="35"/>
      <c r="DA10" s="35"/>
      <c r="DB10" s="35"/>
      <c r="DC10" s="35"/>
      <c r="DD10" s="35"/>
      <c r="DE10" s="35"/>
      <c r="DF10" s="35"/>
      <c r="DG10" s="35"/>
      <c r="DH10" s="35"/>
      <c r="DI10" s="35"/>
      <c r="DJ10" s="35"/>
      <c r="DK10" s="35"/>
      <c r="DL10" s="35"/>
      <c r="DM10" s="35"/>
      <c r="DN10" s="35"/>
      <c r="DO10" s="35"/>
      <c r="DP10" s="35"/>
      <c r="DQ10" s="35"/>
      <c r="DR10" s="35"/>
      <c r="DS10" s="35"/>
      <c r="DT10" s="35"/>
      <c r="DU10" s="35"/>
      <c r="DV10" s="35"/>
      <c r="DW10" s="35"/>
      <c r="DX10" s="35"/>
      <c r="DY10" s="35"/>
      <c r="DZ10" s="35"/>
      <c r="EA10" s="35"/>
      <c r="EB10" s="35"/>
      <c r="EC10" s="35"/>
      <c r="ED10" s="35"/>
      <c r="EE10" s="35"/>
      <c r="EF10" s="35"/>
      <c r="EG10" s="35"/>
      <c r="EH10" s="35"/>
      <c r="EI10" s="35"/>
      <c r="EJ10" s="35"/>
      <c r="EK10" s="35"/>
      <c r="EL10" s="35"/>
      <c r="EM10" s="35"/>
      <c r="EN10" s="35"/>
      <c r="EO10" s="35"/>
      <c r="EP10" s="35"/>
      <c r="EQ10" s="35"/>
      <c r="ER10" s="35"/>
      <c r="ES10" s="35"/>
      <c r="ET10" s="35"/>
      <c r="EU10" s="35"/>
      <c r="EV10" s="35"/>
      <c r="EW10" s="35"/>
      <c r="EX10" s="35"/>
      <c r="EY10" s="35"/>
      <c r="EZ10" s="35"/>
      <c r="FA10" s="35"/>
      <c r="FB10" s="35"/>
      <c r="FC10" s="35"/>
      <c r="FD10" s="35"/>
      <c r="FE10" s="35"/>
      <c r="FF10" s="35"/>
      <c r="FG10" s="35"/>
      <c r="FH10" s="35"/>
      <c r="FI10" s="35"/>
      <c r="FJ10" s="35"/>
      <c r="FK10" s="35"/>
      <c r="FL10" s="35"/>
      <c r="FM10" s="35"/>
      <c r="FN10" s="35"/>
      <c r="FO10" s="35"/>
      <c r="FP10" s="35"/>
      <c r="FQ10" s="35"/>
      <c r="FR10" s="35"/>
      <c r="FS10" s="35"/>
      <c r="FT10" s="35"/>
      <c r="FU10" s="35"/>
    </row>
    <row r="11" spans="1:279" s="235" customFormat="1" ht="13.5" customHeight="1" x14ac:dyDescent="0.2">
      <c r="A11" s="519"/>
      <c r="B11" s="522"/>
      <c r="C11" s="522"/>
      <c r="D11" s="522"/>
      <c r="E11" s="525"/>
      <c r="F11" s="525"/>
      <c r="G11" s="525"/>
      <c r="H11" s="531"/>
      <c r="I11" s="534"/>
      <c r="J11" s="543"/>
      <c r="K11" s="540"/>
      <c r="L11" s="540"/>
      <c r="M11" s="537"/>
      <c r="N11" s="540"/>
      <c r="O11" s="528"/>
      <c r="P11" s="528"/>
      <c r="Q11" s="528"/>
      <c r="R11" s="528"/>
      <c r="S11" s="528"/>
      <c r="T11" s="528"/>
      <c r="U11" s="528"/>
      <c r="V11" s="35"/>
      <c r="W11" s="35"/>
      <c r="X11" s="35"/>
      <c r="Y11" s="35"/>
      <c r="Z11" s="35"/>
      <c r="AA11" s="35"/>
      <c r="AB11" s="35"/>
      <c r="AC11" s="35"/>
      <c r="AD11" s="35"/>
      <c r="AE11" s="35"/>
      <c r="AF11" s="35"/>
      <c r="AG11" s="35"/>
      <c r="AH11" s="35"/>
      <c r="AI11" s="35"/>
      <c r="AJ11" s="35"/>
      <c r="AK11" s="35"/>
      <c r="AL11" s="35"/>
      <c r="AM11" s="35"/>
      <c r="AN11" s="35"/>
      <c r="AO11" s="35"/>
      <c r="AP11" s="35"/>
      <c r="AQ11" s="35"/>
      <c r="AR11" s="35"/>
      <c r="AS11" s="35"/>
      <c r="AT11" s="35"/>
      <c r="AU11" s="35"/>
      <c r="AV11" s="35"/>
      <c r="AW11" s="35"/>
      <c r="AX11" s="35"/>
      <c r="AY11" s="35"/>
      <c r="AZ11" s="35"/>
      <c r="BA11" s="35"/>
      <c r="BB11" s="35"/>
      <c r="BC11" s="35"/>
      <c r="BD11" s="35"/>
      <c r="BE11" s="35"/>
      <c r="BF11" s="35"/>
      <c r="BG11" s="35"/>
      <c r="BH11" s="35"/>
      <c r="BI11" s="35"/>
      <c r="BJ11" s="35"/>
      <c r="BK11" s="35"/>
      <c r="BL11" s="35"/>
      <c r="BM11" s="35"/>
      <c r="BN11" s="35"/>
      <c r="BO11" s="35"/>
      <c r="BP11" s="35"/>
      <c r="BQ11" s="35"/>
      <c r="BR11" s="35"/>
      <c r="BS11" s="35"/>
      <c r="BT11" s="35"/>
      <c r="BU11" s="35"/>
      <c r="BV11" s="35"/>
      <c r="BW11" s="35"/>
      <c r="BX11" s="35"/>
      <c r="BY11" s="35"/>
      <c r="BZ11" s="35"/>
      <c r="CA11" s="35"/>
      <c r="CB11" s="35"/>
      <c r="CC11" s="35"/>
      <c r="CD11" s="35"/>
      <c r="CE11" s="35"/>
      <c r="CF11" s="35"/>
      <c r="CG11" s="35"/>
      <c r="CH11" s="35"/>
      <c r="CI11" s="35"/>
      <c r="CJ11" s="35"/>
      <c r="CK11" s="35"/>
      <c r="CL11" s="35"/>
      <c r="CM11" s="35"/>
      <c r="CN11" s="35"/>
      <c r="CO11" s="35"/>
      <c r="CP11" s="35"/>
      <c r="CQ11" s="35"/>
      <c r="CR11" s="35"/>
      <c r="CS11" s="35"/>
      <c r="CT11" s="35"/>
      <c r="CU11" s="35"/>
      <c r="CV11" s="35"/>
      <c r="CW11" s="35"/>
      <c r="CX11" s="35"/>
      <c r="CY11" s="35"/>
      <c r="CZ11" s="35"/>
      <c r="DA11" s="35"/>
      <c r="DB11" s="35"/>
      <c r="DC11" s="35"/>
      <c r="DD11" s="35"/>
      <c r="DE11" s="35"/>
      <c r="DF11" s="35"/>
      <c r="DG11" s="35"/>
      <c r="DH11" s="35"/>
      <c r="DI11" s="35"/>
      <c r="DJ11" s="35"/>
      <c r="DK11" s="35"/>
      <c r="DL11" s="35"/>
      <c r="DM11" s="35"/>
      <c r="DN11" s="35"/>
      <c r="DO11" s="35"/>
      <c r="DP11" s="35"/>
      <c r="DQ11" s="35"/>
      <c r="DR11" s="35"/>
      <c r="DS11" s="35"/>
      <c r="DT11" s="35"/>
      <c r="DU11" s="35"/>
      <c r="DV11" s="35"/>
      <c r="DW11" s="35"/>
      <c r="DX11" s="35"/>
      <c r="DY11" s="35"/>
      <c r="DZ11" s="35"/>
      <c r="EA11" s="35"/>
      <c r="EB11" s="35"/>
      <c r="EC11" s="35"/>
      <c r="ED11" s="35"/>
      <c r="EE11" s="35"/>
      <c r="EF11" s="35"/>
      <c r="EG11" s="35"/>
      <c r="EH11" s="35"/>
      <c r="EI11" s="35"/>
      <c r="EJ11" s="35"/>
      <c r="EK11" s="35"/>
      <c r="EL11" s="35"/>
      <c r="EM11" s="35"/>
      <c r="EN11" s="35"/>
      <c r="EO11" s="35"/>
      <c r="EP11" s="35"/>
      <c r="EQ11" s="35"/>
      <c r="ER11" s="35"/>
      <c r="ES11" s="35"/>
      <c r="ET11" s="35"/>
      <c r="EU11" s="35"/>
      <c r="EV11" s="35"/>
      <c r="EW11" s="35"/>
      <c r="EX11" s="35"/>
      <c r="EY11" s="35"/>
      <c r="EZ11" s="35"/>
      <c r="FA11" s="35"/>
      <c r="FB11" s="35"/>
      <c r="FC11" s="35"/>
      <c r="FD11" s="35"/>
      <c r="FE11" s="35"/>
      <c r="FF11" s="35"/>
      <c r="FG11" s="35"/>
      <c r="FH11" s="35"/>
      <c r="FI11" s="35"/>
      <c r="FJ11" s="35"/>
      <c r="FK11" s="35"/>
      <c r="FL11" s="35"/>
      <c r="FM11" s="35"/>
      <c r="FN11" s="35"/>
      <c r="FO11" s="35"/>
      <c r="FP11" s="35"/>
      <c r="FQ11" s="35"/>
      <c r="FR11" s="35"/>
      <c r="FS11" s="35"/>
      <c r="FT11" s="35"/>
      <c r="FU11" s="35"/>
    </row>
    <row r="12" spans="1:279" s="235" customFormat="1" ht="13.5" customHeight="1" x14ac:dyDescent="0.2">
      <c r="A12" s="519"/>
      <c r="B12" s="522"/>
      <c r="C12" s="522"/>
      <c r="D12" s="522"/>
      <c r="E12" s="525"/>
      <c r="F12" s="525"/>
      <c r="G12" s="525"/>
      <c r="H12" s="531"/>
      <c r="I12" s="534"/>
      <c r="J12" s="543"/>
      <c r="K12" s="540"/>
      <c r="L12" s="540"/>
      <c r="M12" s="537"/>
      <c r="N12" s="540"/>
      <c r="O12" s="528"/>
      <c r="P12" s="528"/>
      <c r="Q12" s="528"/>
      <c r="R12" s="528"/>
      <c r="S12" s="528"/>
      <c r="T12" s="528"/>
      <c r="U12" s="528"/>
      <c r="V12" s="35"/>
      <c r="W12" s="35"/>
      <c r="X12" s="35"/>
      <c r="Y12" s="35"/>
      <c r="Z12" s="35"/>
      <c r="AA12" s="35"/>
      <c r="AB12" s="35"/>
      <c r="AC12" s="35"/>
      <c r="AD12" s="35"/>
      <c r="AE12" s="35"/>
      <c r="AF12" s="35"/>
      <c r="AG12" s="35"/>
      <c r="AH12" s="35"/>
      <c r="AI12" s="35"/>
      <c r="AJ12" s="35"/>
      <c r="AK12" s="35"/>
      <c r="AL12" s="35"/>
      <c r="AM12" s="35"/>
      <c r="AN12" s="35"/>
      <c r="AO12" s="35"/>
      <c r="AP12" s="35"/>
      <c r="AQ12" s="35"/>
      <c r="AR12" s="35"/>
      <c r="AS12" s="35"/>
      <c r="AT12" s="35"/>
      <c r="AU12" s="35"/>
      <c r="AV12" s="35"/>
      <c r="AW12" s="35"/>
      <c r="AX12" s="35"/>
      <c r="AY12" s="35"/>
      <c r="AZ12" s="35"/>
      <c r="BA12" s="35"/>
      <c r="BB12" s="35"/>
      <c r="BC12" s="35"/>
      <c r="BD12" s="35"/>
      <c r="BE12" s="35"/>
      <c r="BF12" s="35"/>
      <c r="BG12" s="35"/>
      <c r="BH12" s="35"/>
      <c r="BI12" s="35"/>
      <c r="BJ12" s="35"/>
      <c r="BK12" s="35"/>
      <c r="BL12" s="35"/>
      <c r="BM12" s="35"/>
      <c r="BN12" s="35"/>
      <c r="BO12" s="35"/>
      <c r="BP12" s="35"/>
      <c r="BQ12" s="35"/>
      <c r="BR12" s="35"/>
      <c r="BS12" s="35"/>
      <c r="BT12" s="35"/>
      <c r="BU12" s="35"/>
      <c r="BV12" s="35"/>
      <c r="BW12" s="35"/>
      <c r="BX12" s="35"/>
      <c r="BY12" s="35"/>
      <c r="BZ12" s="35"/>
      <c r="CA12" s="35"/>
      <c r="CB12" s="35"/>
      <c r="CC12" s="35"/>
      <c r="CD12" s="35"/>
      <c r="CE12" s="35"/>
      <c r="CF12" s="35"/>
      <c r="CG12" s="35"/>
      <c r="CH12" s="35"/>
      <c r="CI12" s="35"/>
      <c r="CJ12" s="35"/>
      <c r="CK12" s="35"/>
      <c r="CL12" s="35"/>
      <c r="CM12" s="35"/>
      <c r="CN12" s="35"/>
      <c r="CO12" s="35"/>
      <c r="CP12" s="35"/>
      <c r="CQ12" s="35"/>
      <c r="CR12" s="35"/>
      <c r="CS12" s="35"/>
      <c r="CT12" s="35"/>
      <c r="CU12" s="35"/>
      <c r="CV12" s="35"/>
      <c r="CW12" s="35"/>
      <c r="CX12" s="35"/>
      <c r="CY12" s="35"/>
      <c r="CZ12" s="35"/>
      <c r="DA12" s="35"/>
      <c r="DB12" s="35"/>
      <c r="DC12" s="35"/>
      <c r="DD12" s="35"/>
      <c r="DE12" s="35"/>
      <c r="DF12" s="35"/>
      <c r="DG12" s="35"/>
      <c r="DH12" s="35"/>
      <c r="DI12" s="35"/>
      <c r="DJ12" s="35"/>
      <c r="DK12" s="35"/>
      <c r="DL12" s="35"/>
      <c r="DM12" s="35"/>
      <c r="DN12" s="35"/>
      <c r="DO12" s="35"/>
      <c r="DP12" s="35"/>
      <c r="DQ12" s="35"/>
      <c r="DR12" s="35"/>
      <c r="DS12" s="35"/>
      <c r="DT12" s="35"/>
      <c r="DU12" s="35"/>
      <c r="DV12" s="35"/>
      <c r="DW12" s="35"/>
      <c r="DX12" s="35"/>
      <c r="DY12" s="35"/>
      <c r="DZ12" s="35"/>
      <c r="EA12" s="35"/>
      <c r="EB12" s="35"/>
      <c r="EC12" s="35"/>
      <c r="ED12" s="35"/>
      <c r="EE12" s="35"/>
      <c r="EF12" s="35"/>
      <c r="EG12" s="35"/>
      <c r="EH12" s="35"/>
      <c r="EI12" s="35"/>
      <c r="EJ12" s="35"/>
      <c r="EK12" s="35"/>
      <c r="EL12" s="35"/>
      <c r="EM12" s="35"/>
      <c r="EN12" s="35"/>
      <c r="EO12" s="35"/>
      <c r="EP12" s="35"/>
      <c r="EQ12" s="35"/>
      <c r="ER12" s="35"/>
      <c r="ES12" s="35"/>
      <c r="ET12" s="35"/>
      <c r="EU12" s="35"/>
      <c r="EV12" s="35"/>
      <c r="EW12" s="35"/>
      <c r="EX12" s="35"/>
      <c r="EY12" s="35"/>
      <c r="EZ12" s="35"/>
      <c r="FA12" s="35"/>
      <c r="FB12" s="35"/>
      <c r="FC12" s="35"/>
      <c r="FD12" s="35"/>
      <c r="FE12" s="35"/>
      <c r="FF12" s="35"/>
      <c r="FG12" s="35"/>
      <c r="FH12" s="35"/>
      <c r="FI12" s="35"/>
      <c r="FJ12" s="35"/>
      <c r="FK12" s="35"/>
      <c r="FL12" s="35"/>
      <c r="FM12" s="35"/>
      <c r="FN12" s="35"/>
      <c r="FO12" s="35"/>
      <c r="FP12" s="35"/>
      <c r="FQ12" s="35"/>
      <c r="FR12" s="35"/>
      <c r="FS12" s="35"/>
      <c r="FT12" s="35"/>
      <c r="FU12" s="35"/>
    </row>
    <row r="13" spans="1:279" s="235" customFormat="1" ht="13.5" customHeight="1" x14ac:dyDescent="0.2">
      <c r="A13" s="519"/>
      <c r="B13" s="522"/>
      <c r="C13" s="522"/>
      <c r="D13" s="522"/>
      <c r="E13" s="525"/>
      <c r="F13" s="525"/>
      <c r="G13" s="525"/>
      <c r="H13" s="531"/>
      <c r="I13" s="534"/>
      <c r="J13" s="543"/>
      <c r="K13" s="540"/>
      <c r="L13" s="540"/>
      <c r="M13" s="537"/>
      <c r="N13" s="540"/>
      <c r="O13" s="528"/>
      <c r="P13" s="528"/>
      <c r="Q13" s="528"/>
      <c r="R13" s="528"/>
      <c r="S13" s="528"/>
      <c r="T13" s="528"/>
      <c r="U13" s="528"/>
      <c r="V13" s="35"/>
      <c r="W13" s="35"/>
      <c r="X13" s="35"/>
      <c r="Y13" s="35"/>
      <c r="Z13" s="35"/>
      <c r="AA13" s="35"/>
      <c r="AB13" s="35"/>
      <c r="AC13" s="35"/>
      <c r="AD13" s="35"/>
      <c r="AE13" s="35"/>
      <c r="AF13" s="35"/>
      <c r="AG13" s="35"/>
      <c r="AH13" s="35"/>
      <c r="AI13" s="35"/>
      <c r="AJ13" s="35"/>
      <c r="AK13" s="35"/>
      <c r="AL13" s="35"/>
      <c r="AM13" s="35"/>
      <c r="AN13" s="35"/>
      <c r="AO13" s="35"/>
      <c r="AP13" s="35"/>
      <c r="AQ13" s="35"/>
      <c r="AR13" s="35"/>
      <c r="AS13" s="35"/>
      <c r="AT13" s="35"/>
      <c r="AU13" s="35"/>
      <c r="AV13" s="35"/>
      <c r="AW13" s="35"/>
      <c r="AX13" s="35"/>
      <c r="AY13" s="35"/>
      <c r="AZ13" s="35"/>
      <c r="BA13" s="35"/>
      <c r="BB13" s="35"/>
      <c r="BC13" s="35"/>
      <c r="BD13" s="35"/>
      <c r="BE13" s="35"/>
      <c r="BF13" s="35"/>
      <c r="BG13" s="35"/>
      <c r="BH13" s="35"/>
      <c r="BI13" s="35"/>
      <c r="BJ13" s="35"/>
      <c r="BK13" s="35"/>
      <c r="BL13" s="35"/>
      <c r="BM13" s="35"/>
      <c r="BN13" s="35"/>
      <c r="BO13" s="35"/>
      <c r="BP13" s="35"/>
      <c r="BQ13" s="35"/>
      <c r="BR13" s="35"/>
      <c r="BS13" s="35"/>
      <c r="BT13" s="35"/>
      <c r="BU13" s="35"/>
      <c r="BV13" s="35"/>
      <c r="BW13" s="35"/>
      <c r="BX13" s="35"/>
      <c r="BY13" s="35"/>
      <c r="BZ13" s="35"/>
      <c r="CA13" s="35"/>
      <c r="CB13" s="35"/>
      <c r="CC13" s="35"/>
      <c r="CD13" s="35"/>
      <c r="CE13" s="35"/>
      <c r="CF13" s="35"/>
      <c r="CG13" s="35"/>
      <c r="CH13" s="35"/>
      <c r="CI13" s="35"/>
      <c r="CJ13" s="35"/>
      <c r="CK13" s="35"/>
      <c r="CL13" s="35"/>
      <c r="CM13" s="35"/>
      <c r="CN13" s="35"/>
      <c r="CO13" s="35"/>
      <c r="CP13" s="35"/>
      <c r="CQ13" s="35"/>
      <c r="CR13" s="35"/>
      <c r="CS13" s="35"/>
      <c r="CT13" s="35"/>
      <c r="CU13" s="35"/>
      <c r="CV13" s="35"/>
      <c r="CW13" s="35"/>
      <c r="CX13" s="35"/>
      <c r="CY13" s="35"/>
      <c r="CZ13" s="35"/>
      <c r="DA13" s="35"/>
      <c r="DB13" s="35"/>
      <c r="DC13" s="35"/>
      <c r="DD13" s="35"/>
      <c r="DE13" s="35"/>
      <c r="DF13" s="35"/>
      <c r="DG13" s="35"/>
      <c r="DH13" s="35"/>
      <c r="DI13" s="35"/>
      <c r="DJ13" s="35"/>
      <c r="DK13" s="35"/>
      <c r="DL13" s="35"/>
      <c r="DM13" s="35"/>
      <c r="DN13" s="35"/>
      <c r="DO13" s="35"/>
      <c r="DP13" s="35"/>
      <c r="DQ13" s="35"/>
      <c r="DR13" s="35"/>
      <c r="DS13" s="35"/>
      <c r="DT13" s="35"/>
      <c r="DU13" s="35"/>
      <c r="DV13" s="35"/>
      <c r="DW13" s="35"/>
      <c r="DX13" s="35"/>
      <c r="DY13" s="35"/>
      <c r="DZ13" s="35"/>
      <c r="EA13" s="35"/>
      <c r="EB13" s="35"/>
      <c r="EC13" s="35"/>
      <c r="ED13" s="35"/>
      <c r="EE13" s="35"/>
      <c r="EF13" s="35"/>
      <c r="EG13" s="35"/>
      <c r="EH13" s="35"/>
      <c r="EI13" s="35"/>
      <c r="EJ13" s="35"/>
      <c r="EK13" s="35"/>
      <c r="EL13" s="35"/>
      <c r="EM13" s="35"/>
      <c r="EN13" s="35"/>
      <c r="EO13" s="35"/>
      <c r="EP13" s="35"/>
      <c r="EQ13" s="35"/>
      <c r="ER13" s="35"/>
      <c r="ES13" s="35"/>
      <c r="ET13" s="35"/>
      <c r="EU13" s="35"/>
      <c r="EV13" s="35"/>
      <c r="EW13" s="35"/>
      <c r="EX13" s="35"/>
      <c r="EY13" s="35"/>
      <c r="EZ13" s="35"/>
      <c r="FA13" s="35"/>
      <c r="FB13" s="35"/>
      <c r="FC13" s="35"/>
      <c r="FD13" s="35"/>
      <c r="FE13" s="35"/>
      <c r="FF13" s="35"/>
      <c r="FG13" s="35"/>
      <c r="FH13" s="35"/>
      <c r="FI13" s="35"/>
      <c r="FJ13" s="35"/>
      <c r="FK13" s="35"/>
      <c r="FL13" s="35"/>
      <c r="FM13" s="35"/>
      <c r="FN13" s="35"/>
      <c r="FO13" s="35"/>
      <c r="FP13" s="35"/>
      <c r="FQ13" s="35"/>
      <c r="FR13" s="35"/>
      <c r="FS13" s="35"/>
      <c r="FT13" s="35"/>
      <c r="FU13" s="35"/>
    </row>
    <row r="14" spans="1:279" s="235" customFormat="1" ht="238.5" customHeight="1" thickBot="1" x14ac:dyDescent="0.25">
      <c r="A14" s="520"/>
      <c r="B14" s="523"/>
      <c r="C14" s="523"/>
      <c r="D14" s="523"/>
      <c r="E14" s="526"/>
      <c r="F14" s="526"/>
      <c r="G14" s="526"/>
      <c r="H14" s="532"/>
      <c r="I14" s="535"/>
      <c r="J14" s="544"/>
      <c r="K14" s="541"/>
      <c r="L14" s="541"/>
      <c r="M14" s="538"/>
      <c r="N14" s="541"/>
      <c r="O14" s="529"/>
      <c r="P14" s="529"/>
      <c r="Q14" s="529"/>
      <c r="R14" s="529"/>
      <c r="S14" s="529"/>
      <c r="T14" s="529"/>
      <c r="U14" s="529"/>
      <c r="V14" s="35"/>
      <c r="W14" s="35"/>
      <c r="X14" s="35"/>
      <c r="Y14" s="35"/>
      <c r="Z14" s="35"/>
      <c r="AA14" s="35"/>
      <c r="AB14" s="35"/>
      <c r="AC14" s="35"/>
      <c r="AD14" s="35"/>
      <c r="AE14" s="35"/>
      <c r="AF14" s="35"/>
      <c r="AG14" s="35"/>
      <c r="AH14" s="35"/>
      <c r="AI14" s="35"/>
      <c r="AJ14" s="35"/>
      <c r="AK14" s="35"/>
      <c r="AL14" s="35"/>
      <c r="AM14" s="35"/>
      <c r="AN14" s="35"/>
      <c r="AO14" s="35"/>
      <c r="AP14" s="35"/>
      <c r="AQ14" s="35"/>
      <c r="AR14" s="35"/>
      <c r="AS14" s="35"/>
      <c r="AT14" s="35"/>
      <c r="AU14" s="35"/>
      <c r="AV14" s="35"/>
      <c r="AW14" s="35"/>
      <c r="AX14" s="35"/>
      <c r="AY14" s="35"/>
      <c r="AZ14" s="35"/>
      <c r="BA14" s="35"/>
      <c r="BB14" s="35"/>
      <c r="BC14" s="35"/>
      <c r="BD14" s="35"/>
      <c r="BE14" s="35"/>
      <c r="BF14" s="35"/>
      <c r="BG14" s="35"/>
      <c r="BH14" s="35"/>
      <c r="BI14" s="35"/>
      <c r="BJ14" s="35"/>
      <c r="BK14" s="35"/>
      <c r="BL14" s="35"/>
      <c r="BM14" s="35"/>
      <c r="BN14" s="35"/>
      <c r="BO14" s="35"/>
      <c r="BP14" s="35"/>
      <c r="BQ14" s="35"/>
      <c r="BR14" s="35"/>
      <c r="BS14" s="35"/>
      <c r="BT14" s="35"/>
      <c r="BU14" s="35"/>
      <c r="BV14" s="35"/>
      <c r="BW14" s="35"/>
      <c r="BX14" s="35"/>
      <c r="BY14" s="35"/>
      <c r="BZ14" s="35"/>
      <c r="CA14" s="35"/>
      <c r="CB14" s="35"/>
      <c r="CC14" s="35"/>
      <c r="CD14" s="35"/>
      <c r="CE14" s="35"/>
      <c r="CF14" s="35"/>
      <c r="CG14" s="35"/>
      <c r="CH14" s="35"/>
      <c r="CI14" s="35"/>
      <c r="CJ14" s="35"/>
      <c r="CK14" s="35"/>
      <c r="CL14" s="35"/>
      <c r="CM14" s="35"/>
      <c r="CN14" s="35"/>
      <c r="CO14" s="35"/>
      <c r="CP14" s="35"/>
      <c r="CQ14" s="35"/>
      <c r="CR14" s="35"/>
      <c r="CS14" s="35"/>
      <c r="CT14" s="35"/>
      <c r="CU14" s="35"/>
      <c r="CV14" s="35"/>
      <c r="CW14" s="35"/>
      <c r="CX14" s="35"/>
      <c r="CY14" s="35"/>
      <c r="CZ14" s="35"/>
      <c r="DA14" s="35"/>
      <c r="DB14" s="35"/>
      <c r="DC14" s="35"/>
      <c r="DD14" s="35"/>
      <c r="DE14" s="35"/>
      <c r="DF14" s="35"/>
      <c r="DG14" s="35"/>
      <c r="DH14" s="35"/>
      <c r="DI14" s="35"/>
      <c r="DJ14" s="35"/>
      <c r="DK14" s="35"/>
      <c r="DL14" s="35"/>
      <c r="DM14" s="35"/>
      <c r="DN14" s="35"/>
      <c r="DO14" s="35"/>
      <c r="DP14" s="35"/>
      <c r="DQ14" s="35"/>
      <c r="DR14" s="35"/>
      <c r="DS14" s="35"/>
      <c r="DT14" s="35"/>
      <c r="DU14" s="35"/>
      <c r="DV14" s="35"/>
      <c r="DW14" s="35"/>
      <c r="DX14" s="35"/>
      <c r="DY14" s="35"/>
      <c r="DZ14" s="35"/>
      <c r="EA14" s="35"/>
      <c r="EB14" s="35"/>
      <c r="EC14" s="35"/>
      <c r="ED14" s="35"/>
      <c r="EE14" s="35"/>
      <c r="EF14" s="35"/>
      <c r="EG14" s="35"/>
      <c r="EH14" s="35"/>
      <c r="EI14" s="35"/>
      <c r="EJ14" s="35"/>
      <c r="EK14" s="35"/>
      <c r="EL14" s="35"/>
      <c r="EM14" s="35"/>
      <c r="EN14" s="35"/>
      <c r="EO14" s="35"/>
      <c r="EP14" s="35"/>
      <c r="EQ14" s="35"/>
      <c r="ER14" s="35"/>
      <c r="ES14" s="35"/>
      <c r="ET14" s="35"/>
      <c r="EU14" s="35"/>
      <c r="EV14" s="35"/>
      <c r="EW14" s="35"/>
      <c r="EX14" s="35"/>
      <c r="EY14" s="35"/>
      <c r="EZ14" s="35"/>
      <c r="FA14" s="35"/>
      <c r="FB14" s="35"/>
      <c r="FC14" s="35"/>
      <c r="FD14" s="35"/>
      <c r="FE14" s="35"/>
      <c r="FF14" s="35"/>
      <c r="FG14" s="35"/>
      <c r="FH14" s="35"/>
      <c r="FI14" s="35"/>
      <c r="FJ14" s="35"/>
      <c r="FK14" s="35"/>
      <c r="FL14" s="35"/>
      <c r="FM14" s="35"/>
      <c r="FN14" s="35"/>
      <c r="FO14" s="35"/>
      <c r="FP14" s="35"/>
      <c r="FQ14" s="35"/>
      <c r="FR14" s="35"/>
      <c r="FS14" s="35"/>
      <c r="FT14" s="35"/>
      <c r="FU14" s="35"/>
    </row>
    <row r="15" spans="1:279" s="235" customFormat="1" ht="15" customHeight="1" x14ac:dyDescent="0.2">
      <c r="A15" s="518">
        <f>'Mapa Final'!A15</f>
        <v>2</v>
      </c>
      <c r="B15" s="521" t="str">
        <f>'Mapa Final'!B15</f>
        <v>Suspensión o no realización de las Audiencias Programadas</v>
      </c>
      <c r="C15" s="521" t="str">
        <f>'Mapa Final'!C15</f>
        <v>Vulneración de los derechos fundamentales de los ciudadanos</v>
      </c>
      <c r="D15" s="521" t="str">
        <f>'Mapa Final'!D15</f>
        <v>1.Falta de herramientas tecnológicas que permitan el buen desarrollo de la audiencia (Sistema de Grabación, Software, Hardware, microfonos, diademas entre otros)
2.Programación de audiencias sin tener en cuenta tiempos de duración para su realización.
3.Falta de comunicación oportuna o errores en la notificación a las partes interesadas externas
4.Carencia de internet y  conectividad adecuada para los  equipos en las sedes judiciales y salas de audiencias.
5.Desactualización de la información suministrada por el usuario para la debida citación.</v>
      </c>
      <c r="E15" s="524" t="str">
        <f>'Mapa Final'!E15</f>
        <v>Incumplimiento en la realización de las audiencias programadas</v>
      </c>
      <c r="F15" s="524" t="str">
        <f>'Mapa Final'!F15</f>
        <v>Posibilidad de vulneración de los derechos fundamentales de los ciudadanos  debido al Incumplimiento en la realización de las audiencias programadas</v>
      </c>
      <c r="G15" s="524" t="str">
        <f>'Mapa Final'!G15</f>
        <v>Usuarios, productos y prácticas organizacionales</v>
      </c>
      <c r="H15" s="530" t="str">
        <f>'Mapa Final'!I15</f>
        <v>Muy Alta</v>
      </c>
      <c r="I15" s="533" t="str">
        <f>'Mapa Final'!L15</f>
        <v>Mayor</v>
      </c>
      <c r="J15" s="542" t="str">
        <f>'Mapa Final'!N15</f>
        <v xml:space="preserve">Alto </v>
      </c>
      <c r="K15" s="539" t="str">
        <f>'Mapa Final'!AA15</f>
        <v>Media</v>
      </c>
      <c r="L15" s="539" t="str">
        <f>'Mapa Final'!AE15</f>
        <v>Mayor</v>
      </c>
      <c r="M15" s="536" t="str">
        <f>'Mapa Final'!AG15</f>
        <v xml:space="preserve">Alto </v>
      </c>
      <c r="N15" s="539" t="str">
        <f>'Mapa Final'!AH15</f>
        <v>Evitar</v>
      </c>
      <c r="O15" s="527"/>
      <c r="P15" s="527"/>
      <c r="Q15" s="527"/>
      <c r="R15" s="527"/>
      <c r="S15" s="527"/>
      <c r="T15" s="527"/>
      <c r="U15" s="527"/>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5"/>
      <c r="BK15" s="35"/>
      <c r="BL15" s="35"/>
      <c r="BM15" s="35"/>
      <c r="BN15" s="35"/>
      <c r="BO15" s="35"/>
      <c r="BP15" s="35"/>
      <c r="BQ15" s="35"/>
      <c r="BR15" s="35"/>
      <c r="BS15" s="35"/>
      <c r="BT15" s="35"/>
      <c r="BU15" s="35"/>
      <c r="BV15" s="35"/>
      <c r="BW15" s="35"/>
      <c r="BX15" s="35"/>
      <c r="BY15" s="35"/>
      <c r="BZ15" s="35"/>
      <c r="CA15" s="35"/>
      <c r="CB15" s="35"/>
      <c r="CC15" s="35"/>
      <c r="CD15" s="35"/>
      <c r="CE15" s="35"/>
      <c r="CF15" s="35"/>
      <c r="CG15" s="35"/>
      <c r="CH15" s="35"/>
      <c r="CI15" s="35"/>
      <c r="CJ15" s="35"/>
      <c r="CK15" s="35"/>
      <c r="CL15" s="35"/>
      <c r="CM15" s="35"/>
      <c r="CN15" s="35"/>
      <c r="CO15" s="35"/>
      <c r="CP15" s="35"/>
      <c r="CQ15" s="35"/>
      <c r="CR15" s="35"/>
      <c r="CS15" s="35"/>
      <c r="CT15" s="35"/>
      <c r="CU15" s="35"/>
      <c r="CV15" s="35"/>
      <c r="CW15" s="35"/>
      <c r="CX15" s="35"/>
      <c r="CY15" s="35"/>
      <c r="CZ15" s="35"/>
      <c r="DA15" s="35"/>
      <c r="DB15" s="35"/>
      <c r="DC15" s="35"/>
      <c r="DD15" s="35"/>
      <c r="DE15" s="35"/>
      <c r="DF15" s="35"/>
      <c r="DG15" s="35"/>
      <c r="DH15" s="35"/>
      <c r="DI15" s="35"/>
      <c r="DJ15" s="35"/>
      <c r="DK15" s="35"/>
      <c r="DL15" s="35"/>
      <c r="DM15" s="35"/>
      <c r="DN15" s="35"/>
      <c r="DO15" s="35"/>
      <c r="DP15" s="35"/>
      <c r="DQ15" s="35"/>
      <c r="DR15" s="35"/>
      <c r="DS15" s="35"/>
      <c r="DT15" s="35"/>
      <c r="DU15" s="35"/>
      <c r="DV15" s="35"/>
      <c r="DW15" s="35"/>
      <c r="DX15" s="35"/>
      <c r="DY15" s="35"/>
      <c r="DZ15" s="35"/>
      <c r="EA15" s="35"/>
      <c r="EB15" s="35"/>
      <c r="EC15" s="35"/>
      <c r="ED15" s="35"/>
      <c r="EE15" s="35"/>
      <c r="EF15" s="35"/>
      <c r="EG15" s="35"/>
      <c r="EH15" s="35"/>
      <c r="EI15" s="35"/>
      <c r="EJ15" s="35"/>
      <c r="EK15" s="35"/>
      <c r="EL15" s="35"/>
      <c r="EM15" s="35"/>
      <c r="EN15" s="35"/>
      <c r="EO15" s="35"/>
      <c r="EP15" s="35"/>
      <c r="EQ15" s="35"/>
      <c r="ER15" s="35"/>
      <c r="ES15" s="35"/>
      <c r="ET15" s="35"/>
      <c r="EU15" s="35"/>
      <c r="EV15" s="35"/>
      <c r="EW15" s="35"/>
      <c r="EX15" s="35"/>
      <c r="EY15" s="35"/>
      <c r="EZ15" s="35"/>
      <c r="FA15" s="35"/>
      <c r="FB15" s="35"/>
      <c r="FC15" s="35"/>
      <c r="FD15" s="35"/>
      <c r="FE15" s="35"/>
      <c r="FF15" s="35"/>
      <c r="FG15" s="35"/>
      <c r="FH15" s="35"/>
      <c r="FI15" s="35"/>
      <c r="FJ15" s="35"/>
      <c r="FK15" s="35"/>
      <c r="FL15" s="35"/>
      <c r="FM15" s="35"/>
      <c r="FN15" s="35"/>
      <c r="FO15" s="35"/>
      <c r="FP15" s="35"/>
      <c r="FQ15" s="35"/>
      <c r="FR15" s="35"/>
      <c r="FS15" s="35"/>
      <c r="FT15" s="35"/>
      <c r="FU15" s="35"/>
    </row>
    <row r="16" spans="1:279" s="235" customFormat="1" ht="13.5" customHeight="1" x14ac:dyDescent="0.2">
      <c r="A16" s="519"/>
      <c r="B16" s="522"/>
      <c r="C16" s="522"/>
      <c r="D16" s="522"/>
      <c r="E16" s="525"/>
      <c r="F16" s="525"/>
      <c r="G16" s="525"/>
      <c r="H16" s="531"/>
      <c r="I16" s="534"/>
      <c r="J16" s="543"/>
      <c r="K16" s="540"/>
      <c r="L16" s="540"/>
      <c r="M16" s="537"/>
      <c r="N16" s="540"/>
      <c r="O16" s="528"/>
      <c r="P16" s="528"/>
      <c r="Q16" s="528"/>
      <c r="R16" s="528"/>
      <c r="S16" s="528"/>
      <c r="T16" s="528"/>
      <c r="U16" s="528"/>
      <c r="V16" s="35"/>
      <c r="W16" s="35"/>
      <c r="X16" s="35"/>
      <c r="Y16" s="35"/>
      <c r="Z16" s="35"/>
      <c r="AA16" s="35"/>
      <c r="AB16" s="35"/>
      <c r="AC16" s="35"/>
      <c r="AD16" s="35"/>
      <c r="AE16" s="35"/>
      <c r="AF16" s="35"/>
      <c r="AG16" s="35"/>
      <c r="AH16" s="35"/>
      <c r="AI16" s="35"/>
      <c r="AJ16" s="35"/>
      <c r="AK16" s="35"/>
      <c r="AL16" s="35"/>
      <c r="AM16" s="35"/>
      <c r="AN16" s="35"/>
      <c r="AO16" s="35"/>
      <c r="AP16" s="35"/>
      <c r="AQ16" s="35"/>
      <c r="AR16" s="35"/>
      <c r="AS16" s="35"/>
      <c r="AT16" s="35"/>
      <c r="AU16" s="35"/>
      <c r="AV16" s="35"/>
      <c r="AW16" s="35"/>
      <c r="AX16" s="35"/>
      <c r="AY16" s="35"/>
      <c r="AZ16" s="35"/>
      <c r="BA16" s="35"/>
      <c r="BB16" s="35"/>
      <c r="BC16" s="35"/>
      <c r="BD16" s="35"/>
      <c r="BE16" s="35"/>
      <c r="BF16" s="35"/>
      <c r="BG16" s="35"/>
      <c r="BH16" s="35"/>
      <c r="BI16" s="35"/>
      <c r="BJ16" s="35"/>
      <c r="BK16" s="35"/>
      <c r="BL16" s="35"/>
      <c r="BM16" s="35"/>
      <c r="BN16" s="35"/>
      <c r="BO16" s="35"/>
      <c r="BP16" s="35"/>
      <c r="BQ16" s="35"/>
      <c r="BR16" s="35"/>
      <c r="BS16" s="35"/>
      <c r="BT16" s="35"/>
      <c r="BU16" s="35"/>
      <c r="BV16" s="35"/>
      <c r="BW16" s="35"/>
      <c r="BX16" s="35"/>
      <c r="BY16" s="35"/>
      <c r="BZ16" s="35"/>
      <c r="CA16" s="35"/>
      <c r="CB16" s="35"/>
      <c r="CC16" s="35"/>
      <c r="CD16" s="35"/>
      <c r="CE16" s="35"/>
      <c r="CF16" s="35"/>
      <c r="CG16" s="35"/>
      <c r="CH16" s="35"/>
      <c r="CI16" s="35"/>
      <c r="CJ16" s="35"/>
      <c r="CK16" s="35"/>
      <c r="CL16" s="35"/>
      <c r="CM16" s="35"/>
      <c r="CN16" s="35"/>
      <c r="CO16" s="35"/>
      <c r="CP16" s="35"/>
      <c r="CQ16" s="35"/>
      <c r="CR16" s="35"/>
      <c r="CS16" s="35"/>
      <c r="CT16" s="35"/>
      <c r="CU16" s="35"/>
      <c r="CV16" s="35"/>
      <c r="CW16" s="35"/>
      <c r="CX16" s="35"/>
      <c r="CY16" s="35"/>
      <c r="CZ16" s="35"/>
      <c r="DA16" s="35"/>
      <c r="DB16" s="35"/>
      <c r="DC16" s="35"/>
      <c r="DD16" s="35"/>
      <c r="DE16" s="35"/>
      <c r="DF16" s="35"/>
      <c r="DG16" s="35"/>
      <c r="DH16" s="35"/>
      <c r="DI16" s="35"/>
      <c r="DJ16" s="35"/>
      <c r="DK16" s="35"/>
      <c r="DL16" s="35"/>
      <c r="DM16" s="35"/>
      <c r="DN16" s="35"/>
      <c r="DO16" s="35"/>
      <c r="DP16" s="35"/>
      <c r="DQ16" s="35"/>
      <c r="DR16" s="35"/>
      <c r="DS16" s="35"/>
      <c r="DT16" s="35"/>
      <c r="DU16" s="35"/>
      <c r="DV16" s="35"/>
      <c r="DW16" s="35"/>
      <c r="DX16" s="35"/>
      <c r="DY16" s="35"/>
      <c r="DZ16" s="35"/>
      <c r="EA16" s="35"/>
      <c r="EB16" s="35"/>
      <c r="EC16" s="35"/>
      <c r="ED16" s="35"/>
      <c r="EE16" s="35"/>
      <c r="EF16" s="35"/>
      <c r="EG16" s="35"/>
      <c r="EH16" s="35"/>
      <c r="EI16" s="35"/>
      <c r="EJ16" s="35"/>
      <c r="EK16" s="35"/>
      <c r="EL16" s="35"/>
      <c r="EM16" s="35"/>
      <c r="EN16" s="35"/>
      <c r="EO16" s="35"/>
      <c r="EP16" s="35"/>
      <c r="EQ16" s="35"/>
      <c r="ER16" s="35"/>
      <c r="ES16" s="35"/>
      <c r="ET16" s="35"/>
      <c r="EU16" s="35"/>
      <c r="EV16" s="35"/>
      <c r="EW16" s="35"/>
      <c r="EX16" s="35"/>
      <c r="EY16" s="35"/>
      <c r="EZ16" s="35"/>
      <c r="FA16" s="35"/>
      <c r="FB16" s="35"/>
      <c r="FC16" s="35"/>
      <c r="FD16" s="35"/>
      <c r="FE16" s="35"/>
      <c r="FF16" s="35"/>
      <c r="FG16" s="35"/>
      <c r="FH16" s="35"/>
      <c r="FI16" s="35"/>
      <c r="FJ16" s="35"/>
      <c r="FK16" s="35"/>
      <c r="FL16" s="35"/>
      <c r="FM16" s="35"/>
      <c r="FN16" s="35"/>
      <c r="FO16" s="35"/>
      <c r="FP16" s="35"/>
      <c r="FQ16" s="35"/>
      <c r="FR16" s="35"/>
      <c r="FS16" s="35"/>
      <c r="FT16" s="35"/>
      <c r="FU16" s="35"/>
    </row>
    <row r="17" spans="1:177" s="235" customFormat="1" ht="13.5" customHeight="1" x14ac:dyDescent="0.2">
      <c r="A17" s="519"/>
      <c r="B17" s="522"/>
      <c r="C17" s="522"/>
      <c r="D17" s="522"/>
      <c r="E17" s="525"/>
      <c r="F17" s="525"/>
      <c r="G17" s="525"/>
      <c r="H17" s="531"/>
      <c r="I17" s="534"/>
      <c r="J17" s="543"/>
      <c r="K17" s="540"/>
      <c r="L17" s="540"/>
      <c r="M17" s="537"/>
      <c r="N17" s="540"/>
      <c r="O17" s="528"/>
      <c r="P17" s="528"/>
      <c r="Q17" s="528"/>
      <c r="R17" s="528"/>
      <c r="S17" s="528"/>
      <c r="T17" s="528"/>
      <c r="U17" s="528"/>
      <c r="V17" s="35"/>
      <c r="W17" s="35"/>
      <c r="X17" s="35"/>
      <c r="Y17" s="35"/>
      <c r="Z17" s="35"/>
      <c r="AA17" s="35"/>
      <c r="AB17" s="35"/>
      <c r="AC17" s="35"/>
      <c r="AD17" s="35"/>
      <c r="AE17" s="35"/>
      <c r="AF17" s="35"/>
      <c r="AG17" s="35"/>
      <c r="AH17" s="35"/>
      <c r="AI17" s="35"/>
      <c r="AJ17" s="35"/>
      <c r="AK17" s="35"/>
      <c r="AL17" s="35"/>
      <c r="AM17" s="35"/>
      <c r="AN17" s="35"/>
      <c r="AO17" s="35"/>
      <c r="AP17" s="35"/>
      <c r="AQ17" s="35"/>
      <c r="AR17" s="35"/>
      <c r="AS17" s="35"/>
      <c r="AT17" s="35"/>
      <c r="AU17" s="35"/>
      <c r="AV17" s="35"/>
      <c r="AW17" s="35"/>
      <c r="AX17" s="35"/>
      <c r="AY17" s="35"/>
      <c r="AZ17" s="35"/>
      <c r="BA17" s="35"/>
      <c r="BB17" s="35"/>
      <c r="BC17" s="35"/>
      <c r="BD17" s="35"/>
      <c r="BE17" s="35"/>
      <c r="BF17" s="35"/>
      <c r="BG17" s="35"/>
      <c r="BH17" s="35"/>
      <c r="BI17" s="35"/>
      <c r="BJ17" s="35"/>
      <c r="BK17" s="35"/>
      <c r="BL17" s="35"/>
      <c r="BM17" s="35"/>
      <c r="BN17" s="35"/>
      <c r="BO17" s="35"/>
      <c r="BP17" s="35"/>
      <c r="BQ17" s="35"/>
      <c r="BR17" s="35"/>
      <c r="BS17" s="35"/>
      <c r="BT17" s="35"/>
      <c r="BU17" s="35"/>
      <c r="BV17" s="35"/>
      <c r="BW17" s="35"/>
      <c r="BX17" s="35"/>
      <c r="BY17" s="35"/>
      <c r="BZ17" s="35"/>
      <c r="CA17" s="35"/>
      <c r="CB17" s="35"/>
      <c r="CC17" s="35"/>
      <c r="CD17" s="35"/>
      <c r="CE17" s="35"/>
      <c r="CF17" s="35"/>
      <c r="CG17" s="35"/>
      <c r="CH17" s="35"/>
      <c r="CI17" s="35"/>
      <c r="CJ17" s="35"/>
      <c r="CK17" s="35"/>
      <c r="CL17" s="35"/>
      <c r="CM17" s="35"/>
      <c r="CN17" s="35"/>
      <c r="CO17" s="35"/>
      <c r="CP17" s="35"/>
      <c r="CQ17" s="35"/>
      <c r="CR17" s="35"/>
      <c r="CS17" s="35"/>
      <c r="CT17" s="35"/>
      <c r="CU17" s="35"/>
      <c r="CV17" s="35"/>
      <c r="CW17" s="35"/>
      <c r="CX17" s="35"/>
      <c r="CY17" s="35"/>
      <c r="CZ17" s="35"/>
      <c r="DA17" s="35"/>
      <c r="DB17" s="35"/>
      <c r="DC17" s="35"/>
      <c r="DD17" s="35"/>
      <c r="DE17" s="35"/>
      <c r="DF17" s="35"/>
      <c r="DG17" s="35"/>
      <c r="DH17" s="35"/>
      <c r="DI17" s="35"/>
      <c r="DJ17" s="35"/>
      <c r="DK17" s="35"/>
      <c r="DL17" s="35"/>
      <c r="DM17" s="35"/>
      <c r="DN17" s="35"/>
      <c r="DO17" s="35"/>
      <c r="DP17" s="35"/>
      <c r="DQ17" s="35"/>
      <c r="DR17" s="35"/>
      <c r="DS17" s="35"/>
      <c r="DT17" s="35"/>
      <c r="DU17" s="35"/>
      <c r="DV17" s="35"/>
      <c r="DW17" s="35"/>
      <c r="DX17" s="35"/>
      <c r="DY17" s="35"/>
      <c r="DZ17" s="35"/>
      <c r="EA17" s="35"/>
      <c r="EB17" s="35"/>
      <c r="EC17" s="35"/>
      <c r="ED17" s="35"/>
      <c r="EE17" s="35"/>
      <c r="EF17" s="35"/>
      <c r="EG17" s="35"/>
      <c r="EH17" s="35"/>
      <c r="EI17" s="35"/>
      <c r="EJ17" s="35"/>
      <c r="EK17" s="35"/>
      <c r="EL17" s="35"/>
      <c r="EM17" s="35"/>
      <c r="EN17" s="35"/>
      <c r="EO17" s="35"/>
      <c r="EP17" s="35"/>
      <c r="EQ17" s="35"/>
      <c r="ER17" s="35"/>
      <c r="ES17" s="35"/>
      <c r="ET17" s="35"/>
      <c r="EU17" s="35"/>
      <c r="EV17" s="35"/>
      <c r="EW17" s="35"/>
      <c r="EX17" s="35"/>
      <c r="EY17" s="35"/>
      <c r="EZ17" s="35"/>
      <c r="FA17" s="35"/>
      <c r="FB17" s="35"/>
      <c r="FC17" s="35"/>
      <c r="FD17" s="35"/>
      <c r="FE17" s="35"/>
      <c r="FF17" s="35"/>
      <c r="FG17" s="35"/>
      <c r="FH17" s="35"/>
      <c r="FI17" s="35"/>
      <c r="FJ17" s="35"/>
      <c r="FK17" s="35"/>
      <c r="FL17" s="35"/>
      <c r="FM17" s="35"/>
      <c r="FN17" s="35"/>
      <c r="FO17" s="35"/>
      <c r="FP17" s="35"/>
      <c r="FQ17" s="35"/>
      <c r="FR17" s="35"/>
      <c r="FS17" s="35"/>
      <c r="FT17" s="35"/>
      <c r="FU17" s="35"/>
    </row>
    <row r="18" spans="1:177" s="235" customFormat="1" ht="13.5" customHeight="1" x14ac:dyDescent="0.2">
      <c r="A18" s="519"/>
      <c r="B18" s="522"/>
      <c r="C18" s="522"/>
      <c r="D18" s="522"/>
      <c r="E18" s="525"/>
      <c r="F18" s="525"/>
      <c r="G18" s="525"/>
      <c r="H18" s="531"/>
      <c r="I18" s="534"/>
      <c r="J18" s="543"/>
      <c r="K18" s="540"/>
      <c r="L18" s="540"/>
      <c r="M18" s="537"/>
      <c r="N18" s="540"/>
      <c r="O18" s="528"/>
      <c r="P18" s="528"/>
      <c r="Q18" s="528"/>
      <c r="R18" s="528"/>
      <c r="S18" s="528"/>
      <c r="T18" s="528"/>
      <c r="U18" s="528"/>
      <c r="V18" s="35"/>
      <c r="W18" s="35"/>
      <c r="X18" s="35"/>
      <c r="Y18" s="35"/>
      <c r="Z18" s="35"/>
      <c r="AA18" s="35"/>
      <c r="AB18" s="35"/>
      <c r="AC18" s="35"/>
      <c r="AD18" s="35"/>
      <c r="AE18" s="35"/>
      <c r="AF18" s="35"/>
      <c r="AG18" s="35"/>
      <c r="AH18" s="35"/>
      <c r="AI18" s="35"/>
      <c r="AJ18" s="35"/>
      <c r="AK18" s="35"/>
      <c r="AL18" s="35"/>
      <c r="AM18" s="35"/>
      <c r="AN18" s="35"/>
      <c r="AO18" s="35"/>
      <c r="AP18" s="35"/>
      <c r="AQ18" s="35"/>
      <c r="AR18" s="35"/>
      <c r="AS18" s="35"/>
      <c r="AT18" s="35"/>
      <c r="AU18" s="35"/>
      <c r="AV18" s="35"/>
      <c r="AW18" s="35"/>
      <c r="AX18" s="35"/>
      <c r="AY18" s="35"/>
      <c r="AZ18" s="35"/>
      <c r="BA18" s="35"/>
      <c r="BB18" s="35"/>
      <c r="BC18" s="35"/>
      <c r="BD18" s="35"/>
      <c r="BE18" s="35"/>
      <c r="BF18" s="35"/>
      <c r="BG18" s="35"/>
      <c r="BH18" s="35"/>
      <c r="BI18" s="35"/>
      <c r="BJ18" s="35"/>
      <c r="BK18" s="35"/>
      <c r="BL18" s="35"/>
      <c r="BM18" s="35"/>
      <c r="BN18" s="35"/>
      <c r="BO18" s="35"/>
      <c r="BP18" s="35"/>
      <c r="BQ18" s="35"/>
      <c r="BR18" s="35"/>
      <c r="BS18" s="35"/>
      <c r="BT18" s="35"/>
      <c r="BU18" s="35"/>
      <c r="BV18" s="35"/>
      <c r="BW18" s="35"/>
      <c r="BX18" s="35"/>
      <c r="BY18" s="35"/>
      <c r="BZ18" s="35"/>
      <c r="CA18" s="35"/>
      <c r="CB18" s="35"/>
      <c r="CC18" s="35"/>
      <c r="CD18" s="35"/>
      <c r="CE18" s="35"/>
      <c r="CF18" s="35"/>
      <c r="CG18" s="35"/>
      <c r="CH18" s="35"/>
      <c r="CI18" s="35"/>
      <c r="CJ18" s="35"/>
      <c r="CK18" s="35"/>
      <c r="CL18" s="35"/>
      <c r="CM18" s="35"/>
      <c r="CN18" s="35"/>
      <c r="CO18" s="35"/>
      <c r="CP18" s="35"/>
      <c r="CQ18" s="35"/>
      <c r="CR18" s="35"/>
      <c r="CS18" s="35"/>
      <c r="CT18" s="35"/>
      <c r="CU18" s="35"/>
      <c r="CV18" s="35"/>
      <c r="CW18" s="35"/>
      <c r="CX18" s="35"/>
      <c r="CY18" s="35"/>
      <c r="CZ18" s="35"/>
      <c r="DA18" s="35"/>
      <c r="DB18" s="35"/>
      <c r="DC18" s="35"/>
      <c r="DD18" s="35"/>
      <c r="DE18" s="35"/>
      <c r="DF18" s="35"/>
      <c r="DG18" s="35"/>
      <c r="DH18" s="35"/>
      <c r="DI18" s="35"/>
      <c r="DJ18" s="35"/>
      <c r="DK18" s="35"/>
      <c r="DL18" s="35"/>
      <c r="DM18" s="35"/>
      <c r="DN18" s="35"/>
      <c r="DO18" s="35"/>
      <c r="DP18" s="35"/>
      <c r="DQ18" s="35"/>
      <c r="DR18" s="35"/>
      <c r="DS18" s="35"/>
      <c r="DT18" s="35"/>
      <c r="DU18" s="35"/>
      <c r="DV18" s="35"/>
      <c r="DW18" s="35"/>
      <c r="DX18" s="35"/>
      <c r="DY18" s="35"/>
      <c r="DZ18" s="35"/>
      <c r="EA18" s="35"/>
      <c r="EB18" s="35"/>
      <c r="EC18" s="35"/>
      <c r="ED18" s="35"/>
      <c r="EE18" s="35"/>
      <c r="EF18" s="35"/>
      <c r="EG18" s="35"/>
      <c r="EH18" s="35"/>
      <c r="EI18" s="35"/>
      <c r="EJ18" s="35"/>
      <c r="EK18" s="35"/>
      <c r="EL18" s="35"/>
      <c r="EM18" s="35"/>
      <c r="EN18" s="35"/>
      <c r="EO18" s="35"/>
      <c r="EP18" s="35"/>
      <c r="EQ18" s="35"/>
      <c r="ER18" s="35"/>
      <c r="ES18" s="35"/>
      <c r="ET18" s="35"/>
      <c r="EU18" s="35"/>
      <c r="EV18" s="35"/>
      <c r="EW18" s="35"/>
      <c r="EX18" s="35"/>
      <c r="EY18" s="35"/>
      <c r="EZ18" s="35"/>
      <c r="FA18" s="35"/>
      <c r="FB18" s="35"/>
      <c r="FC18" s="35"/>
      <c r="FD18" s="35"/>
      <c r="FE18" s="35"/>
      <c r="FF18" s="35"/>
      <c r="FG18" s="35"/>
      <c r="FH18" s="35"/>
      <c r="FI18" s="35"/>
      <c r="FJ18" s="35"/>
      <c r="FK18" s="35"/>
      <c r="FL18" s="35"/>
      <c r="FM18" s="35"/>
      <c r="FN18" s="35"/>
      <c r="FO18" s="35"/>
      <c r="FP18" s="35"/>
      <c r="FQ18" s="35"/>
      <c r="FR18" s="35"/>
      <c r="FS18" s="35"/>
      <c r="FT18" s="35"/>
      <c r="FU18" s="35"/>
    </row>
    <row r="19" spans="1:177" s="235" customFormat="1" ht="255.75" customHeight="1" thickBot="1" x14ac:dyDescent="0.25">
      <c r="A19" s="520"/>
      <c r="B19" s="523"/>
      <c r="C19" s="523"/>
      <c r="D19" s="523"/>
      <c r="E19" s="526"/>
      <c r="F19" s="526"/>
      <c r="G19" s="526"/>
      <c r="H19" s="532"/>
      <c r="I19" s="535"/>
      <c r="J19" s="544"/>
      <c r="K19" s="541"/>
      <c r="L19" s="541"/>
      <c r="M19" s="538"/>
      <c r="N19" s="541"/>
      <c r="O19" s="529"/>
      <c r="P19" s="529"/>
      <c r="Q19" s="529"/>
      <c r="R19" s="529"/>
      <c r="S19" s="529"/>
      <c r="T19" s="529"/>
      <c r="U19" s="529"/>
      <c r="V19" s="35"/>
      <c r="W19" s="35"/>
      <c r="X19" s="35"/>
      <c r="Y19" s="35"/>
      <c r="Z19" s="35"/>
      <c r="AA19" s="35"/>
      <c r="AB19" s="35"/>
      <c r="AC19" s="35"/>
      <c r="AD19" s="35"/>
      <c r="AE19" s="35"/>
      <c r="AF19" s="35"/>
      <c r="AG19" s="35"/>
      <c r="AH19" s="35"/>
      <c r="AI19" s="35"/>
      <c r="AJ19" s="35"/>
      <c r="AK19" s="35"/>
      <c r="AL19" s="35"/>
      <c r="AM19" s="35"/>
      <c r="AN19" s="35"/>
      <c r="AO19" s="35"/>
      <c r="AP19" s="35"/>
      <c r="AQ19" s="35"/>
      <c r="AR19" s="35"/>
      <c r="AS19" s="35"/>
      <c r="AT19" s="35"/>
      <c r="AU19" s="35"/>
      <c r="AV19" s="35"/>
      <c r="AW19" s="35"/>
      <c r="AX19" s="35"/>
      <c r="AY19" s="35"/>
      <c r="AZ19" s="35"/>
      <c r="BA19" s="35"/>
      <c r="BB19" s="35"/>
      <c r="BC19" s="35"/>
      <c r="BD19" s="35"/>
      <c r="BE19" s="35"/>
      <c r="BF19" s="35"/>
      <c r="BG19" s="35"/>
      <c r="BH19" s="35"/>
      <c r="BI19" s="35"/>
      <c r="BJ19" s="35"/>
      <c r="BK19" s="35"/>
      <c r="BL19" s="35"/>
      <c r="BM19" s="35"/>
      <c r="BN19" s="35"/>
      <c r="BO19" s="35"/>
      <c r="BP19" s="35"/>
      <c r="BQ19" s="35"/>
      <c r="BR19" s="35"/>
      <c r="BS19" s="35"/>
      <c r="BT19" s="35"/>
      <c r="BU19" s="35"/>
      <c r="BV19" s="35"/>
      <c r="BW19" s="35"/>
      <c r="BX19" s="35"/>
      <c r="BY19" s="35"/>
      <c r="BZ19" s="35"/>
      <c r="CA19" s="35"/>
      <c r="CB19" s="35"/>
      <c r="CC19" s="35"/>
      <c r="CD19" s="35"/>
      <c r="CE19" s="35"/>
      <c r="CF19" s="35"/>
      <c r="CG19" s="35"/>
      <c r="CH19" s="35"/>
      <c r="CI19" s="35"/>
      <c r="CJ19" s="35"/>
      <c r="CK19" s="35"/>
      <c r="CL19" s="35"/>
      <c r="CM19" s="35"/>
      <c r="CN19" s="35"/>
      <c r="CO19" s="35"/>
      <c r="CP19" s="35"/>
      <c r="CQ19" s="35"/>
      <c r="CR19" s="35"/>
      <c r="CS19" s="35"/>
      <c r="CT19" s="35"/>
      <c r="CU19" s="35"/>
      <c r="CV19" s="35"/>
      <c r="CW19" s="35"/>
      <c r="CX19" s="35"/>
      <c r="CY19" s="35"/>
      <c r="CZ19" s="35"/>
      <c r="DA19" s="35"/>
      <c r="DB19" s="35"/>
      <c r="DC19" s="35"/>
      <c r="DD19" s="35"/>
      <c r="DE19" s="35"/>
      <c r="DF19" s="35"/>
      <c r="DG19" s="35"/>
      <c r="DH19" s="35"/>
      <c r="DI19" s="35"/>
      <c r="DJ19" s="35"/>
      <c r="DK19" s="35"/>
      <c r="DL19" s="35"/>
      <c r="DM19" s="35"/>
      <c r="DN19" s="35"/>
      <c r="DO19" s="35"/>
      <c r="DP19" s="35"/>
      <c r="DQ19" s="35"/>
      <c r="DR19" s="35"/>
      <c r="DS19" s="35"/>
      <c r="DT19" s="35"/>
      <c r="DU19" s="35"/>
      <c r="DV19" s="35"/>
      <c r="DW19" s="35"/>
      <c r="DX19" s="35"/>
      <c r="DY19" s="35"/>
      <c r="DZ19" s="35"/>
      <c r="EA19" s="35"/>
      <c r="EB19" s="35"/>
      <c r="EC19" s="35"/>
      <c r="ED19" s="35"/>
      <c r="EE19" s="35"/>
      <c r="EF19" s="35"/>
      <c r="EG19" s="35"/>
      <c r="EH19" s="35"/>
      <c r="EI19" s="35"/>
      <c r="EJ19" s="35"/>
      <c r="EK19" s="35"/>
      <c r="EL19" s="35"/>
      <c r="EM19" s="35"/>
      <c r="EN19" s="35"/>
      <c r="EO19" s="35"/>
      <c r="EP19" s="35"/>
      <c r="EQ19" s="35"/>
      <c r="ER19" s="35"/>
      <c r="ES19" s="35"/>
      <c r="ET19" s="35"/>
      <c r="EU19" s="35"/>
      <c r="EV19" s="35"/>
      <c r="EW19" s="35"/>
      <c r="EX19" s="35"/>
      <c r="EY19" s="35"/>
      <c r="EZ19" s="35"/>
      <c r="FA19" s="35"/>
      <c r="FB19" s="35"/>
      <c r="FC19" s="35"/>
      <c r="FD19" s="35"/>
      <c r="FE19" s="35"/>
      <c r="FF19" s="35"/>
      <c r="FG19" s="35"/>
      <c r="FH19" s="35"/>
      <c r="FI19" s="35"/>
      <c r="FJ19" s="35"/>
      <c r="FK19" s="35"/>
      <c r="FL19" s="35"/>
      <c r="FM19" s="35"/>
      <c r="FN19" s="35"/>
      <c r="FO19" s="35"/>
      <c r="FP19" s="35"/>
      <c r="FQ19" s="35"/>
      <c r="FR19" s="35"/>
      <c r="FS19" s="35"/>
      <c r="FT19" s="35"/>
      <c r="FU19" s="35"/>
    </row>
    <row r="20" spans="1:177" ht="15" customHeight="1" x14ac:dyDescent="0.25">
      <c r="A20" s="518">
        <f>'Mapa Final'!A20</f>
        <v>3</v>
      </c>
      <c r="B20" s="521" t="str">
        <f>'Mapa Final'!B20</f>
        <v>Incumplimiento de los objetivos y metas trazadas para el cumplimiento de los términos legales.</v>
      </c>
      <c r="C20" s="521" t="str">
        <f>'Mapa Final'!C20</f>
        <v>Incumplimiento de las metas establecidas</v>
      </c>
      <c r="D20" s="521" t="str">
        <f>'Mapa Final'!D20</f>
        <v xml:space="preserve">1.Imprecisión al establecer lineamientos de planeaciòn  para el desarrollo de las tareas propias del despacho.
2.Deficiencia en las competencias necesarias del personal del despacho. 
3.Insuficiencia de equipos y soporte tecnológicos para el trabajo presencial y  virtual.
4.Complejidad de los procesos judiciales.
5.Insuficiencia de personal para la carga laboral presentada.
</v>
      </c>
      <c r="E20" s="524" t="str">
        <f>'Mapa Final'!E20</f>
        <v>Alto de volumen  de los trámites procesales</v>
      </c>
      <c r="F20" s="524" t="str">
        <f>'Mapa Final'!F20</f>
        <v>Posibilidad de Incumplimiento de las metas establecidas debido al alto de volumen  de trámites procesales</v>
      </c>
      <c r="G20" s="524" t="str">
        <f>'Mapa Final'!G20</f>
        <v>Usuarios, productos y prácticas organizacionales</v>
      </c>
      <c r="H20" s="530" t="str">
        <f>'Mapa Final'!I20</f>
        <v>Muy Alta</v>
      </c>
      <c r="I20" s="533" t="str">
        <f>'Mapa Final'!L20</f>
        <v>Moderado</v>
      </c>
      <c r="J20" s="542" t="str">
        <f>'Mapa Final'!N20</f>
        <v xml:space="preserve">Alto </v>
      </c>
      <c r="K20" s="539" t="str">
        <f>'Mapa Final'!AA20</f>
        <v>Media</v>
      </c>
      <c r="L20" s="539" t="str">
        <f>'Mapa Final'!AE20</f>
        <v>Moderado</v>
      </c>
      <c r="M20" s="536" t="str">
        <f>'Mapa Final'!AG20</f>
        <v>Moderado</v>
      </c>
      <c r="N20" s="539" t="str">
        <f>'Mapa Final'!AH20</f>
        <v>Aceptar</v>
      </c>
      <c r="O20" s="527"/>
      <c r="P20" s="527"/>
      <c r="Q20" s="527"/>
      <c r="R20" s="527"/>
      <c r="S20" s="527"/>
      <c r="T20" s="527"/>
      <c r="U20" s="527"/>
      <c r="V20" s="35"/>
      <c r="W20" s="35"/>
    </row>
    <row r="21" spans="1:177" x14ac:dyDescent="0.25">
      <c r="A21" s="519"/>
      <c r="B21" s="522"/>
      <c r="C21" s="522"/>
      <c r="D21" s="522"/>
      <c r="E21" s="525"/>
      <c r="F21" s="525"/>
      <c r="G21" s="525"/>
      <c r="H21" s="531"/>
      <c r="I21" s="534"/>
      <c r="J21" s="543"/>
      <c r="K21" s="540"/>
      <c r="L21" s="540"/>
      <c r="M21" s="537"/>
      <c r="N21" s="540"/>
      <c r="O21" s="528"/>
      <c r="P21" s="528"/>
      <c r="Q21" s="528"/>
      <c r="R21" s="528"/>
      <c r="S21" s="528"/>
      <c r="T21" s="528"/>
      <c r="U21" s="528"/>
      <c r="V21" s="35"/>
      <c r="W21" s="35"/>
    </row>
    <row r="22" spans="1:177" x14ac:dyDescent="0.25">
      <c r="A22" s="519"/>
      <c r="B22" s="522"/>
      <c r="C22" s="522"/>
      <c r="D22" s="522"/>
      <c r="E22" s="525"/>
      <c r="F22" s="525"/>
      <c r="G22" s="525"/>
      <c r="H22" s="531"/>
      <c r="I22" s="534"/>
      <c r="J22" s="543"/>
      <c r="K22" s="540"/>
      <c r="L22" s="540"/>
      <c r="M22" s="537"/>
      <c r="N22" s="540"/>
      <c r="O22" s="528"/>
      <c r="P22" s="528"/>
      <c r="Q22" s="528"/>
      <c r="R22" s="528"/>
      <c r="S22" s="528"/>
      <c r="T22" s="528"/>
      <c r="U22" s="528"/>
      <c r="V22" s="35"/>
      <c r="W22" s="35"/>
    </row>
    <row r="23" spans="1:177" x14ac:dyDescent="0.25">
      <c r="A23" s="519"/>
      <c r="B23" s="522"/>
      <c r="C23" s="522"/>
      <c r="D23" s="522"/>
      <c r="E23" s="525"/>
      <c r="F23" s="525"/>
      <c r="G23" s="525"/>
      <c r="H23" s="531"/>
      <c r="I23" s="534"/>
      <c r="J23" s="543"/>
      <c r="K23" s="540"/>
      <c r="L23" s="540"/>
      <c r="M23" s="537"/>
      <c r="N23" s="540"/>
      <c r="O23" s="528"/>
      <c r="P23" s="528"/>
      <c r="Q23" s="528"/>
      <c r="R23" s="528"/>
      <c r="S23" s="528"/>
      <c r="T23" s="528"/>
      <c r="U23" s="528"/>
      <c r="V23" s="35"/>
      <c r="W23" s="35"/>
    </row>
    <row r="24" spans="1:177" ht="307.5" customHeight="1" thickBot="1" x14ac:dyDescent="0.3">
      <c r="A24" s="520"/>
      <c r="B24" s="523"/>
      <c r="C24" s="523"/>
      <c r="D24" s="523"/>
      <c r="E24" s="526"/>
      <c r="F24" s="526"/>
      <c r="G24" s="526"/>
      <c r="H24" s="532"/>
      <c r="I24" s="535"/>
      <c r="J24" s="544"/>
      <c r="K24" s="541"/>
      <c r="L24" s="541"/>
      <c r="M24" s="538"/>
      <c r="N24" s="541"/>
      <c r="O24" s="529"/>
      <c r="P24" s="529"/>
      <c r="Q24" s="529"/>
      <c r="R24" s="529"/>
      <c r="S24" s="529"/>
      <c r="T24" s="529"/>
      <c r="U24" s="529"/>
      <c r="V24" s="35"/>
      <c r="W24" s="35"/>
    </row>
    <row r="25" spans="1:177" ht="15" customHeight="1" x14ac:dyDescent="0.25">
      <c r="A25" s="518">
        <f>'Mapa Final'!A25</f>
        <v>4</v>
      </c>
      <c r="B25" s="521" t="str">
        <f>'Mapa Final'!B25</f>
        <v xml:space="preserve">Inexactitud en el registro de la gestion de los procesos misionales y actuaciones administrativa </v>
      </c>
      <c r="C25" s="521" t="str">
        <f>'Mapa Final'!C25</f>
        <v>Incumplimiento de las metas establecidas</v>
      </c>
      <c r="D25" s="521" t="str">
        <f>'Mapa Final'!D25</f>
        <v xml:space="preserve">1. Errores en la información registrada en los aplicativos Justicia XXI WEB y SIERJU-BI
2.Insuficiencia de personal para la carga laboral presentada. 
3.Fallas en la funcionalidad de los aplicativos    
4.Incremento de solicitudes  por la  alta demanda judiciales 
5.Inadecuado control de verificación del registro de la información </v>
      </c>
      <c r="E25" s="524" t="str">
        <f>'Mapa Final'!E25</f>
        <v xml:space="preserve">Inadecuado registro de la gestion de los procesos misionales y actuaciones administrativa </v>
      </c>
      <c r="F25" s="524" t="str">
        <f>'Mapa Final'!F25</f>
        <v xml:space="preserve">Posibilidad de incumplimiento de las metas establecidas debido al  inadecuado registro de la gestion de los procesos misionales y actuaciones administrativa </v>
      </c>
      <c r="G25" s="524" t="str">
        <f>'Mapa Final'!G25</f>
        <v>Usuarios, productos y prácticas organizacionales</v>
      </c>
      <c r="H25" s="530" t="str">
        <f>'Mapa Final'!I25</f>
        <v>Muy Alta</v>
      </c>
      <c r="I25" s="533" t="str">
        <f>'Mapa Final'!L25</f>
        <v>Moderado</v>
      </c>
      <c r="J25" s="542" t="str">
        <f>'Mapa Final'!N25</f>
        <v xml:space="preserve">Alto </v>
      </c>
      <c r="K25" s="539" t="str">
        <f>'Mapa Final'!AA25</f>
        <v>Media</v>
      </c>
      <c r="L25" s="539" t="str">
        <f>'Mapa Final'!AE25</f>
        <v>Moderado</v>
      </c>
      <c r="M25" s="536" t="str">
        <f>'Mapa Final'!AG25</f>
        <v>Moderado</v>
      </c>
      <c r="N25" s="539" t="str">
        <f>'Mapa Final'!AH25</f>
        <v>Aceptar</v>
      </c>
      <c r="O25" s="527"/>
      <c r="P25" s="527"/>
      <c r="Q25" s="527"/>
      <c r="R25" s="527"/>
      <c r="S25" s="527"/>
      <c r="T25" s="527"/>
      <c r="U25" s="527"/>
    </row>
    <row r="26" spans="1:177" x14ac:dyDescent="0.25">
      <c r="A26" s="519"/>
      <c r="B26" s="522"/>
      <c r="C26" s="522"/>
      <c r="D26" s="522"/>
      <c r="E26" s="525"/>
      <c r="F26" s="525"/>
      <c r="G26" s="525"/>
      <c r="H26" s="531"/>
      <c r="I26" s="534"/>
      <c r="J26" s="543"/>
      <c r="K26" s="540"/>
      <c r="L26" s="540"/>
      <c r="M26" s="537"/>
      <c r="N26" s="540"/>
      <c r="O26" s="528"/>
      <c r="P26" s="528"/>
      <c r="Q26" s="528"/>
      <c r="R26" s="528"/>
      <c r="S26" s="528"/>
      <c r="T26" s="528"/>
      <c r="U26" s="528"/>
    </row>
    <row r="27" spans="1:177" x14ac:dyDescent="0.25">
      <c r="A27" s="519"/>
      <c r="B27" s="522"/>
      <c r="C27" s="522"/>
      <c r="D27" s="522"/>
      <c r="E27" s="525"/>
      <c r="F27" s="525"/>
      <c r="G27" s="525"/>
      <c r="H27" s="531"/>
      <c r="I27" s="534"/>
      <c r="J27" s="543"/>
      <c r="K27" s="540"/>
      <c r="L27" s="540"/>
      <c r="M27" s="537"/>
      <c r="N27" s="540"/>
      <c r="O27" s="528"/>
      <c r="P27" s="528"/>
      <c r="Q27" s="528"/>
      <c r="R27" s="528"/>
      <c r="S27" s="528"/>
      <c r="T27" s="528"/>
      <c r="U27" s="528"/>
    </row>
    <row r="28" spans="1:177" x14ac:dyDescent="0.25">
      <c r="A28" s="519"/>
      <c r="B28" s="522"/>
      <c r="C28" s="522"/>
      <c r="D28" s="522"/>
      <c r="E28" s="525"/>
      <c r="F28" s="525"/>
      <c r="G28" s="525"/>
      <c r="H28" s="531"/>
      <c r="I28" s="534"/>
      <c r="J28" s="543"/>
      <c r="K28" s="540"/>
      <c r="L28" s="540"/>
      <c r="M28" s="537"/>
      <c r="N28" s="540"/>
      <c r="O28" s="528"/>
      <c r="P28" s="528"/>
      <c r="Q28" s="528"/>
      <c r="R28" s="528"/>
      <c r="S28" s="528"/>
      <c r="T28" s="528"/>
      <c r="U28" s="528"/>
    </row>
    <row r="29" spans="1:177" ht="254.25" customHeight="1" thickBot="1" x14ac:dyDescent="0.3">
      <c r="A29" s="520"/>
      <c r="B29" s="523"/>
      <c r="C29" s="523"/>
      <c r="D29" s="523"/>
      <c r="E29" s="526"/>
      <c r="F29" s="526"/>
      <c r="G29" s="526"/>
      <c r="H29" s="532"/>
      <c r="I29" s="535"/>
      <c r="J29" s="544"/>
      <c r="K29" s="541"/>
      <c r="L29" s="541"/>
      <c r="M29" s="538"/>
      <c r="N29" s="541"/>
      <c r="O29" s="529"/>
      <c r="P29" s="529"/>
      <c r="Q29" s="529"/>
      <c r="R29" s="529"/>
      <c r="S29" s="529"/>
      <c r="T29" s="529"/>
      <c r="U29" s="529"/>
    </row>
    <row r="30" spans="1:177" ht="15" customHeight="1" x14ac:dyDescent="0.25">
      <c r="A30" s="518">
        <f>'Mapa Final'!A29</f>
        <v>5</v>
      </c>
      <c r="B30" s="521" t="str">
        <f>'Mapa Final'!B29</f>
        <v>Inconsistencias en el reparto</v>
      </c>
      <c r="C30" s="521" t="str">
        <f>'Mapa Final'!C29</f>
        <v>Incumplimiento de las metas establecidas</v>
      </c>
      <c r="D30" s="521" t="str">
        <f>'Mapa Final'!D29</f>
        <v xml:space="preserve">1.Falta de planeacion y organizacion en el proceso de reparto. 
2. Falta de capacidad instalada para atender el alto volúmen de trabajo debido a la cantidad de expedientes que se recepcionan.           
3. Errores en el diligenciamiento del acta de reparto.
</v>
      </c>
      <c r="E30" s="524" t="str">
        <f>'Mapa Final'!E29</f>
        <v>Falencia en la gestión, control y seguimiento del proceso de reparto</v>
      </c>
      <c r="F30" s="524" t="str">
        <f>'Mapa Final'!F29</f>
        <v>Posibilidad de incumplimiento de las metas establecidas debido a la falencia en la gestión, control y seguimiento del proceso de reparto</v>
      </c>
      <c r="G30" s="524" t="str">
        <f>'Mapa Final'!G29</f>
        <v>Ejecución y Administración de Procesos</v>
      </c>
      <c r="H30" s="530" t="str">
        <f>'Mapa Final'!I29</f>
        <v>Muy Alta</v>
      </c>
      <c r="I30" s="533" t="str">
        <f>'Mapa Final'!L29</f>
        <v>Moderado</v>
      </c>
      <c r="J30" s="542" t="str">
        <f>'Mapa Final'!N29</f>
        <v xml:space="preserve">Alto </v>
      </c>
      <c r="K30" s="539" t="str">
        <f>'Mapa Final'!AA29</f>
        <v>Media</v>
      </c>
      <c r="L30" s="539" t="str">
        <f>'Mapa Final'!AE29</f>
        <v>Moderado</v>
      </c>
      <c r="M30" s="536" t="str">
        <f>'Mapa Final'!AG29</f>
        <v>Moderado</v>
      </c>
      <c r="N30" s="539" t="str">
        <f>'Mapa Final'!AH29</f>
        <v>Aceptar</v>
      </c>
      <c r="O30" s="527"/>
      <c r="P30" s="527"/>
      <c r="Q30" s="527"/>
      <c r="R30" s="527"/>
      <c r="S30" s="527"/>
      <c r="T30" s="527"/>
      <c r="U30" s="527"/>
    </row>
    <row r="31" spans="1:177" x14ac:dyDescent="0.25">
      <c r="A31" s="519"/>
      <c r="B31" s="522"/>
      <c r="C31" s="522"/>
      <c r="D31" s="522"/>
      <c r="E31" s="525"/>
      <c r="F31" s="525"/>
      <c r="G31" s="525"/>
      <c r="H31" s="531"/>
      <c r="I31" s="534"/>
      <c r="J31" s="543"/>
      <c r="K31" s="540"/>
      <c r="L31" s="540"/>
      <c r="M31" s="537"/>
      <c r="N31" s="540"/>
      <c r="O31" s="528"/>
      <c r="P31" s="528"/>
      <c r="Q31" s="528"/>
      <c r="R31" s="528"/>
      <c r="S31" s="528"/>
      <c r="T31" s="528"/>
      <c r="U31" s="528"/>
    </row>
    <row r="32" spans="1:177" x14ac:dyDescent="0.25">
      <c r="A32" s="519"/>
      <c r="B32" s="522"/>
      <c r="C32" s="522"/>
      <c r="D32" s="522"/>
      <c r="E32" s="525"/>
      <c r="F32" s="525"/>
      <c r="G32" s="525"/>
      <c r="H32" s="531"/>
      <c r="I32" s="534"/>
      <c r="J32" s="543"/>
      <c r="K32" s="540"/>
      <c r="L32" s="540"/>
      <c r="M32" s="537"/>
      <c r="N32" s="540"/>
      <c r="O32" s="528"/>
      <c r="P32" s="528"/>
      <c r="Q32" s="528"/>
      <c r="R32" s="528"/>
      <c r="S32" s="528"/>
      <c r="T32" s="528"/>
      <c r="U32" s="528"/>
    </row>
    <row r="33" spans="1:21" x14ac:dyDescent="0.25">
      <c r="A33" s="519"/>
      <c r="B33" s="522"/>
      <c r="C33" s="522"/>
      <c r="D33" s="522"/>
      <c r="E33" s="525"/>
      <c r="F33" s="525"/>
      <c r="G33" s="525"/>
      <c r="H33" s="531"/>
      <c r="I33" s="534"/>
      <c r="J33" s="543"/>
      <c r="K33" s="540"/>
      <c r="L33" s="540"/>
      <c r="M33" s="537"/>
      <c r="N33" s="540"/>
      <c r="O33" s="528"/>
      <c r="P33" s="528"/>
      <c r="Q33" s="528"/>
      <c r="R33" s="528"/>
      <c r="S33" s="528"/>
      <c r="T33" s="528"/>
      <c r="U33" s="528"/>
    </row>
    <row r="34" spans="1:21" ht="230.25" customHeight="1" thickBot="1" x14ac:dyDescent="0.3">
      <c r="A34" s="520"/>
      <c r="B34" s="523"/>
      <c r="C34" s="523"/>
      <c r="D34" s="523"/>
      <c r="E34" s="526"/>
      <c r="F34" s="526"/>
      <c r="G34" s="526"/>
      <c r="H34" s="532"/>
      <c r="I34" s="535"/>
      <c r="J34" s="544"/>
      <c r="K34" s="541"/>
      <c r="L34" s="541"/>
      <c r="M34" s="538"/>
      <c r="N34" s="541"/>
      <c r="O34" s="529"/>
      <c r="P34" s="529"/>
      <c r="Q34" s="529"/>
      <c r="R34" s="529"/>
      <c r="S34" s="529"/>
      <c r="T34" s="529"/>
      <c r="U34" s="529"/>
    </row>
    <row r="35" spans="1:21" ht="15" customHeight="1" x14ac:dyDescent="0.25">
      <c r="A35" s="518">
        <f>'Mapa Final'!A33</f>
        <v>6</v>
      </c>
      <c r="B35" s="521" t="str">
        <f>'Mapa Final'!B33</f>
        <v>Error en las notificaciones judicales</v>
      </c>
      <c r="C35" s="521" t="str">
        <f>'Mapa Final'!C33</f>
        <v>Incumplimiento de las metas establecidas</v>
      </c>
      <c r="D35" s="521" t="str">
        <f>'Mapa Final'!D33</f>
        <v>1. Falta de seguimiento y control del cumplimiento efectivo de la actividad asignada. 
2. Falta de informaciòn pertinente para realizar la actividad (correos errados, direcciones erradas de las partes). 
3. Falta de recursos, medios electrònicos y tecnològicos para el cumplimiento de la actividad.  
4.Carencia de vinculaciòn de las partes y terceros que genera nulidades, demoras en el proceso.</v>
      </c>
      <c r="E35" s="524" t="str">
        <f>'Mapa Final'!E33</f>
        <v xml:space="preserve">Inadecuada comunicación de las notificaciones judiciales </v>
      </c>
      <c r="F35" s="524" t="str">
        <f>'Mapa Final'!F33</f>
        <v xml:space="preserve">Posibilidad de incumplimiento de las metas establecidas debido a la inadecuada comunicación de las notificaciones judiciales </v>
      </c>
      <c r="G35" s="524" t="str">
        <f>'Mapa Final'!G33</f>
        <v>Ejecución y Administración de Procesos</v>
      </c>
      <c r="H35" s="530" t="str">
        <f>'Mapa Final'!I33</f>
        <v>Muy Alta</v>
      </c>
      <c r="I35" s="533" t="str">
        <f>'Mapa Final'!L33</f>
        <v>Moderado</v>
      </c>
      <c r="J35" s="542" t="str">
        <f>'Mapa Final'!N33</f>
        <v xml:space="preserve">Alto </v>
      </c>
      <c r="K35" s="539" t="str">
        <f>'Mapa Final'!AA33</f>
        <v>Media</v>
      </c>
      <c r="L35" s="539" t="str">
        <f>'Mapa Final'!AE33</f>
        <v>Moderado</v>
      </c>
      <c r="M35" s="536" t="str">
        <f>'Mapa Final'!AG33</f>
        <v>Moderado</v>
      </c>
      <c r="N35" s="539" t="str">
        <f>'Mapa Final'!AH33</f>
        <v>Aceptar</v>
      </c>
      <c r="O35" s="527"/>
      <c r="P35" s="527"/>
      <c r="Q35" s="527"/>
      <c r="R35" s="527"/>
      <c r="S35" s="527"/>
      <c r="T35" s="527"/>
      <c r="U35" s="527"/>
    </row>
    <row r="36" spans="1:21" x14ac:dyDescent="0.25">
      <c r="A36" s="519"/>
      <c r="B36" s="522"/>
      <c r="C36" s="522"/>
      <c r="D36" s="522"/>
      <c r="E36" s="525"/>
      <c r="F36" s="525"/>
      <c r="G36" s="525"/>
      <c r="H36" s="531"/>
      <c r="I36" s="534"/>
      <c r="J36" s="543"/>
      <c r="K36" s="540"/>
      <c r="L36" s="540"/>
      <c r="M36" s="537"/>
      <c r="N36" s="540"/>
      <c r="O36" s="528"/>
      <c r="P36" s="528"/>
      <c r="Q36" s="528"/>
      <c r="R36" s="528"/>
      <c r="S36" s="528"/>
      <c r="T36" s="528"/>
      <c r="U36" s="528"/>
    </row>
    <row r="37" spans="1:21" x14ac:dyDescent="0.25">
      <c r="A37" s="519"/>
      <c r="B37" s="522"/>
      <c r="C37" s="522"/>
      <c r="D37" s="522"/>
      <c r="E37" s="525"/>
      <c r="F37" s="525"/>
      <c r="G37" s="525"/>
      <c r="H37" s="531"/>
      <c r="I37" s="534"/>
      <c r="J37" s="543"/>
      <c r="K37" s="540"/>
      <c r="L37" s="540"/>
      <c r="M37" s="537"/>
      <c r="N37" s="540"/>
      <c r="O37" s="528"/>
      <c r="P37" s="528"/>
      <c r="Q37" s="528"/>
      <c r="R37" s="528"/>
      <c r="S37" s="528"/>
      <c r="T37" s="528"/>
      <c r="U37" s="528"/>
    </row>
    <row r="38" spans="1:21" x14ac:dyDescent="0.25">
      <c r="A38" s="519"/>
      <c r="B38" s="522"/>
      <c r="C38" s="522"/>
      <c r="D38" s="522"/>
      <c r="E38" s="525"/>
      <c r="F38" s="525"/>
      <c r="G38" s="525"/>
      <c r="H38" s="531"/>
      <c r="I38" s="534"/>
      <c r="J38" s="543"/>
      <c r="K38" s="540"/>
      <c r="L38" s="540"/>
      <c r="M38" s="537"/>
      <c r="N38" s="540"/>
      <c r="O38" s="528"/>
      <c r="P38" s="528"/>
      <c r="Q38" s="528"/>
      <c r="R38" s="528"/>
      <c r="S38" s="528"/>
      <c r="T38" s="528"/>
      <c r="U38" s="528"/>
    </row>
    <row r="39" spans="1:21" ht="234.75" customHeight="1" thickBot="1" x14ac:dyDescent="0.3">
      <c r="A39" s="520"/>
      <c r="B39" s="523"/>
      <c r="C39" s="523"/>
      <c r="D39" s="523"/>
      <c r="E39" s="526"/>
      <c r="F39" s="526"/>
      <c r="G39" s="526"/>
      <c r="H39" s="532"/>
      <c r="I39" s="535"/>
      <c r="J39" s="544"/>
      <c r="K39" s="541"/>
      <c r="L39" s="541"/>
      <c r="M39" s="538"/>
      <c r="N39" s="541"/>
      <c r="O39" s="529"/>
      <c r="P39" s="529"/>
      <c r="Q39" s="529"/>
      <c r="R39" s="529"/>
      <c r="S39" s="529"/>
      <c r="T39" s="529"/>
      <c r="U39" s="529"/>
    </row>
    <row r="40" spans="1:21" x14ac:dyDescent="0.25">
      <c r="A40" s="518">
        <f>'Mapa Final'!A38</f>
        <v>7</v>
      </c>
      <c r="B40" s="521" t="str">
        <f>'Mapa Final'!B38</f>
        <v>Pérdida de documentos</v>
      </c>
      <c r="C40" s="521" t="str">
        <f>'Mapa Final'!C38</f>
        <v>Afectación en la Prestación del Servicio de Justicia</v>
      </c>
      <c r="D40" s="521" t="str">
        <f>'Mapa Final'!D38</f>
        <v>1. Falta de implementación del expediente electrónico en todas las dependencias y juzgados
2.Falta de software institucional para el control en el archivo de documentos tanto físicos como virtuales.
3.Desconocimiento e inaplicabilidad de las Tablas de Retención Documental (TRD)
4.Volumen excesivo de ingreso de expedientes para el personal asignado,  generando demoras en la organización de los expediente
5. Carencia de organización documental</v>
      </c>
      <c r="E40" s="524" t="str">
        <f>'Mapa Final'!E38</f>
        <v>Extravío de documentos temporal o definitivo de los procesos judiciales</v>
      </c>
      <c r="F40" s="524" t="str">
        <f>'Mapa Final'!F38</f>
        <v>Posibilidad de la afectación en la Prestación del Servicio de Justicia debido al extravío de documentos temporal o definitivo de los procesos judiciales</v>
      </c>
      <c r="G40" s="524" t="str">
        <f>'Mapa Final'!G38</f>
        <v>Usuarios, productos y prácticas organizacionales</v>
      </c>
      <c r="H40" s="530" t="str">
        <f>'Mapa Final'!I38</f>
        <v>Muy Alta</v>
      </c>
      <c r="I40" s="533" t="str">
        <f>'Mapa Final'!L38</f>
        <v>Mayor</v>
      </c>
      <c r="J40" s="542" t="str">
        <f>'Mapa Final'!N38</f>
        <v xml:space="preserve">Alto </v>
      </c>
      <c r="K40" s="539" t="str">
        <f>'Mapa Final'!AA38</f>
        <v>Media</v>
      </c>
      <c r="L40" s="539" t="str">
        <f>'Mapa Final'!AE38</f>
        <v>Mayor</v>
      </c>
      <c r="M40" s="536" t="str">
        <f>'Mapa Final'!AG38</f>
        <v xml:space="preserve">Alto </v>
      </c>
      <c r="N40" s="539" t="str">
        <f>'Mapa Final'!AH38</f>
        <v>Evitar</v>
      </c>
      <c r="O40" s="527"/>
      <c r="P40" s="527"/>
      <c r="Q40" s="527"/>
      <c r="R40" s="527"/>
      <c r="S40" s="527"/>
      <c r="T40" s="527"/>
      <c r="U40" s="527"/>
    </row>
    <row r="41" spans="1:21" x14ac:dyDescent="0.25">
      <c r="A41" s="519"/>
      <c r="B41" s="522"/>
      <c r="C41" s="522"/>
      <c r="D41" s="522"/>
      <c r="E41" s="525"/>
      <c r="F41" s="525"/>
      <c r="G41" s="525"/>
      <c r="H41" s="531"/>
      <c r="I41" s="534"/>
      <c r="J41" s="543"/>
      <c r="K41" s="540"/>
      <c r="L41" s="540"/>
      <c r="M41" s="537"/>
      <c r="N41" s="540"/>
      <c r="O41" s="528"/>
      <c r="P41" s="528"/>
      <c r="Q41" s="528"/>
      <c r="R41" s="528"/>
      <c r="S41" s="528"/>
      <c r="T41" s="528"/>
      <c r="U41" s="528"/>
    </row>
    <row r="42" spans="1:21" x14ac:dyDescent="0.25">
      <c r="A42" s="519"/>
      <c r="B42" s="522"/>
      <c r="C42" s="522"/>
      <c r="D42" s="522"/>
      <c r="E42" s="525"/>
      <c r="F42" s="525"/>
      <c r="G42" s="525"/>
      <c r="H42" s="531"/>
      <c r="I42" s="534"/>
      <c r="J42" s="543"/>
      <c r="K42" s="540"/>
      <c r="L42" s="540"/>
      <c r="M42" s="537"/>
      <c r="N42" s="540"/>
      <c r="O42" s="528"/>
      <c r="P42" s="528"/>
      <c r="Q42" s="528"/>
      <c r="R42" s="528"/>
      <c r="S42" s="528"/>
      <c r="T42" s="528"/>
      <c r="U42" s="528"/>
    </row>
    <row r="43" spans="1:21" x14ac:dyDescent="0.25">
      <c r="A43" s="519"/>
      <c r="B43" s="522"/>
      <c r="C43" s="522"/>
      <c r="D43" s="522"/>
      <c r="E43" s="525"/>
      <c r="F43" s="525"/>
      <c r="G43" s="525"/>
      <c r="H43" s="531"/>
      <c r="I43" s="534"/>
      <c r="J43" s="543"/>
      <c r="K43" s="540"/>
      <c r="L43" s="540"/>
      <c r="M43" s="537"/>
      <c r="N43" s="540"/>
      <c r="O43" s="528"/>
      <c r="P43" s="528"/>
      <c r="Q43" s="528"/>
      <c r="R43" s="528"/>
      <c r="S43" s="528"/>
      <c r="T43" s="528"/>
      <c r="U43" s="528"/>
    </row>
    <row r="44" spans="1:21" ht="194.25" customHeight="1" thickBot="1" x14ac:dyDescent="0.3">
      <c r="A44" s="520"/>
      <c r="B44" s="523"/>
      <c r="C44" s="523"/>
      <c r="D44" s="523"/>
      <c r="E44" s="526"/>
      <c r="F44" s="526"/>
      <c r="G44" s="526"/>
      <c r="H44" s="532"/>
      <c r="I44" s="535"/>
      <c r="J44" s="544"/>
      <c r="K44" s="541"/>
      <c r="L44" s="541"/>
      <c r="M44" s="538"/>
      <c r="N44" s="541"/>
      <c r="O44" s="529"/>
      <c r="P44" s="529"/>
      <c r="Q44" s="529"/>
      <c r="R44" s="529"/>
      <c r="S44" s="529"/>
      <c r="T44" s="529"/>
      <c r="U44" s="529"/>
    </row>
    <row r="45" spans="1:21" x14ac:dyDescent="0.25">
      <c r="A45" s="518">
        <f>'Mapa Final'!A43</f>
        <v>8</v>
      </c>
      <c r="B45" s="521" t="str">
        <f>'Mapa Final'!B43</f>
        <v>Corrupción</v>
      </c>
      <c r="C45" s="521" t="str">
        <f>'Mapa Final'!C43</f>
        <v>Reputacional (Corrupción)</v>
      </c>
      <c r="D45" s="521" t="str">
        <f>'Mapa Final'!D43</f>
        <v xml:space="preserve">1.Insuficientes programas de capacitación para la toma de conciencia debido al desconocimiento de l ley antisoborno (ISO 37001:2016) y   de los  valores y principios propios de la entidad.
2. Desconocimiento del Código de Etica y Buen Gobierno.    
3.Carencia de compromiso  y transparencia de los servidores judiciales con la entidad  
4.Deficiencia del control y seguimiento de la gestión ejercida por los servidores judiciales.
5.Obtención de beneficios propios </v>
      </c>
      <c r="E45" s="524" t="str">
        <f>'Mapa Final'!E43</f>
        <v xml:space="preserve">Carencia en transparencia, etica y valores . </v>
      </c>
      <c r="F45" s="524" t="str">
        <f>'Mapa Final'!F43</f>
        <v xml:space="preserve">Posibilidad de actos indebidos de  los servidores judiciales debido a  la carencia en transparencia, etica y valores </v>
      </c>
      <c r="G45" s="524" t="str">
        <f>'Mapa Final'!G43</f>
        <v>Fraude Interno</v>
      </c>
      <c r="H45" s="530" t="str">
        <f>'Mapa Final'!I43</f>
        <v>Muy Alta</v>
      </c>
      <c r="I45" s="533" t="str">
        <f>'Mapa Final'!L43</f>
        <v>Mayor</v>
      </c>
      <c r="J45" s="542" t="str">
        <f>'Mapa Final'!N43</f>
        <v xml:space="preserve">Alto </v>
      </c>
      <c r="K45" s="539" t="str">
        <f>'Mapa Final'!AA43</f>
        <v>Media</v>
      </c>
      <c r="L45" s="539" t="str">
        <f>'Mapa Final'!AE43</f>
        <v>Mayor</v>
      </c>
      <c r="M45" s="536" t="str">
        <f>'Mapa Final'!AG43</f>
        <v xml:space="preserve">Alto </v>
      </c>
      <c r="N45" s="539" t="str">
        <f>'Mapa Final'!AH43</f>
        <v>Evitar</v>
      </c>
      <c r="O45" s="527"/>
      <c r="P45" s="527"/>
      <c r="Q45" s="527"/>
      <c r="R45" s="527"/>
      <c r="S45" s="527"/>
      <c r="T45" s="527"/>
      <c r="U45" s="527"/>
    </row>
    <row r="46" spans="1:21" x14ac:dyDescent="0.25">
      <c r="A46" s="519"/>
      <c r="B46" s="522"/>
      <c r="C46" s="522"/>
      <c r="D46" s="522"/>
      <c r="E46" s="525"/>
      <c r="F46" s="525"/>
      <c r="G46" s="525"/>
      <c r="H46" s="531"/>
      <c r="I46" s="534"/>
      <c r="J46" s="543"/>
      <c r="K46" s="540"/>
      <c r="L46" s="540"/>
      <c r="M46" s="537"/>
      <c r="N46" s="540"/>
      <c r="O46" s="528"/>
      <c r="P46" s="528"/>
      <c r="Q46" s="528"/>
      <c r="R46" s="528"/>
      <c r="S46" s="528"/>
      <c r="T46" s="528"/>
      <c r="U46" s="528"/>
    </row>
    <row r="47" spans="1:21" x14ac:dyDescent="0.25">
      <c r="A47" s="519"/>
      <c r="B47" s="522"/>
      <c r="C47" s="522"/>
      <c r="D47" s="522"/>
      <c r="E47" s="525"/>
      <c r="F47" s="525"/>
      <c r="G47" s="525"/>
      <c r="H47" s="531"/>
      <c r="I47" s="534"/>
      <c r="J47" s="543"/>
      <c r="K47" s="540"/>
      <c r="L47" s="540"/>
      <c r="M47" s="537"/>
      <c r="N47" s="540"/>
      <c r="O47" s="528"/>
      <c r="P47" s="528"/>
      <c r="Q47" s="528"/>
      <c r="R47" s="528"/>
      <c r="S47" s="528"/>
      <c r="T47" s="528"/>
      <c r="U47" s="528"/>
    </row>
    <row r="48" spans="1:21" x14ac:dyDescent="0.25">
      <c r="A48" s="519"/>
      <c r="B48" s="522"/>
      <c r="C48" s="522"/>
      <c r="D48" s="522"/>
      <c r="E48" s="525"/>
      <c r="F48" s="525"/>
      <c r="G48" s="525"/>
      <c r="H48" s="531"/>
      <c r="I48" s="534"/>
      <c r="J48" s="543"/>
      <c r="K48" s="540"/>
      <c r="L48" s="540"/>
      <c r="M48" s="537"/>
      <c r="N48" s="540"/>
      <c r="O48" s="528"/>
      <c r="P48" s="528"/>
      <c r="Q48" s="528"/>
      <c r="R48" s="528"/>
      <c r="S48" s="528"/>
      <c r="T48" s="528"/>
      <c r="U48" s="528"/>
    </row>
    <row r="49" spans="1:21" ht="188.25" customHeight="1" thickBot="1" x14ac:dyDescent="0.3">
      <c r="A49" s="520"/>
      <c r="B49" s="523"/>
      <c r="C49" s="523"/>
      <c r="D49" s="523"/>
      <c r="E49" s="526"/>
      <c r="F49" s="526"/>
      <c r="G49" s="526"/>
      <c r="H49" s="532"/>
      <c r="I49" s="535"/>
      <c r="J49" s="544"/>
      <c r="K49" s="541"/>
      <c r="L49" s="541"/>
      <c r="M49" s="538"/>
      <c r="N49" s="541"/>
      <c r="O49" s="529"/>
      <c r="P49" s="529"/>
      <c r="Q49" s="529"/>
      <c r="R49" s="529"/>
      <c r="S49" s="529"/>
      <c r="T49" s="529"/>
      <c r="U49" s="529"/>
    </row>
    <row r="50" spans="1:21" x14ac:dyDescent="0.25">
      <c r="A50" s="518">
        <f>'Mapa Final'!A48</f>
        <v>9</v>
      </c>
      <c r="B50" s="521" t="str">
        <f>'Mapa Final'!B48</f>
        <v>Interrupción o demora en el Servicio Público de Administrar  Justicia</v>
      </c>
      <c r="C50" s="521" t="str">
        <f>'Mapa Final'!C48</f>
        <v>Afectación en la Prestación del Servicio de Justicia</v>
      </c>
      <c r="D50" s="521" t="str">
        <f>'Mapa Final'!D48</f>
        <v>1. Paro por sindicato
2. Huelgas, protestas ciudadana
3. Disturbios o hechos violentos
4.Pandemia
5.Emergencias Ambientales</v>
      </c>
      <c r="E50" s="524" t="str">
        <f>'Mapa Final'!E48</f>
        <v>Suceso de fuerza mayor que imposibilitan la gestión judicial</v>
      </c>
      <c r="F50" s="524" t="str">
        <f>'Mapa Final'!F48</f>
        <v>Posibilidad de  afectación en la Prestación del Servicio de Justicia debido a un suceso de fuerza mayor que imposibilita la gestión judicial</v>
      </c>
      <c r="G50" s="524" t="str">
        <f>'Mapa Final'!G48</f>
        <v>Usuarios, productos y prácticas organizacionales</v>
      </c>
      <c r="H50" s="530" t="str">
        <f>'Mapa Final'!I48</f>
        <v>Muy Alta</v>
      </c>
      <c r="I50" s="533" t="str">
        <f>'Mapa Final'!L48</f>
        <v>Moderado</v>
      </c>
      <c r="J50" s="542" t="str">
        <f>'Mapa Final'!N48</f>
        <v xml:space="preserve">Alto </v>
      </c>
      <c r="K50" s="539" t="str">
        <f>'Mapa Final'!AA48</f>
        <v>Media</v>
      </c>
      <c r="L50" s="539" t="str">
        <f>'Mapa Final'!AE48</f>
        <v>Moderado</v>
      </c>
      <c r="M50" s="536" t="str">
        <f>'Mapa Final'!AG48</f>
        <v>Moderado</v>
      </c>
      <c r="N50" s="539" t="str">
        <f>'Mapa Final'!AH48</f>
        <v>Aceptar</v>
      </c>
      <c r="O50" s="527"/>
      <c r="P50" s="527"/>
      <c r="Q50" s="527"/>
      <c r="R50" s="527"/>
      <c r="S50" s="527"/>
      <c r="T50" s="527"/>
      <c r="U50" s="527"/>
    </row>
    <row r="51" spans="1:21" x14ac:dyDescent="0.25">
      <c r="A51" s="519"/>
      <c r="B51" s="522"/>
      <c r="C51" s="522"/>
      <c r="D51" s="522"/>
      <c r="E51" s="525"/>
      <c r="F51" s="525"/>
      <c r="G51" s="525"/>
      <c r="H51" s="531"/>
      <c r="I51" s="534"/>
      <c r="J51" s="543"/>
      <c r="K51" s="540"/>
      <c r="L51" s="540"/>
      <c r="M51" s="537"/>
      <c r="N51" s="540"/>
      <c r="O51" s="528"/>
      <c r="P51" s="528"/>
      <c r="Q51" s="528"/>
      <c r="R51" s="528"/>
      <c r="S51" s="528"/>
      <c r="T51" s="528"/>
      <c r="U51" s="528"/>
    </row>
    <row r="52" spans="1:21" x14ac:dyDescent="0.25">
      <c r="A52" s="519"/>
      <c r="B52" s="522"/>
      <c r="C52" s="522"/>
      <c r="D52" s="522"/>
      <c r="E52" s="525"/>
      <c r="F52" s="525"/>
      <c r="G52" s="525"/>
      <c r="H52" s="531"/>
      <c r="I52" s="534"/>
      <c r="J52" s="543"/>
      <c r="K52" s="540"/>
      <c r="L52" s="540"/>
      <c r="M52" s="537"/>
      <c r="N52" s="540"/>
      <c r="O52" s="528"/>
      <c r="P52" s="528"/>
      <c r="Q52" s="528"/>
      <c r="R52" s="528"/>
      <c r="S52" s="528"/>
      <c r="T52" s="528"/>
      <c r="U52" s="528"/>
    </row>
    <row r="53" spans="1:21" x14ac:dyDescent="0.25">
      <c r="A53" s="519"/>
      <c r="B53" s="522"/>
      <c r="C53" s="522"/>
      <c r="D53" s="522"/>
      <c r="E53" s="525"/>
      <c r="F53" s="525"/>
      <c r="G53" s="525"/>
      <c r="H53" s="531"/>
      <c r="I53" s="534"/>
      <c r="J53" s="543"/>
      <c r="K53" s="540"/>
      <c r="L53" s="540"/>
      <c r="M53" s="537"/>
      <c r="N53" s="540"/>
      <c r="O53" s="528"/>
      <c r="P53" s="528"/>
      <c r="Q53" s="528"/>
      <c r="R53" s="528"/>
      <c r="S53" s="528"/>
      <c r="T53" s="528"/>
      <c r="U53" s="528"/>
    </row>
    <row r="54" spans="1:21" ht="56.25" customHeight="1" thickBot="1" x14ac:dyDescent="0.3">
      <c r="A54" s="520"/>
      <c r="B54" s="523"/>
      <c r="C54" s="523"/>
      <c r="D54" s="523"/>
      <c r="E54" s="526"/>
      <c r="F54" s="526"/>
      <c r="G54" s="526"/>
      <c r="H54" s="532"/>
      <c r="I54" s="535"/>
      <c r="J54" s="544"/>
      <c r="K54" s="541"/>
      <c r="L54" s="541"/>
      <c r="M54" s="538"/>
      <c r="N54" s="541"/>
      <c r="O54" s="529"/>
      <c r="P54" s="529"/>
      <c r="Q54" s="529"/>
      <c r="R54" s="529"/>
      <c r="S54" s="529"/>
      <c r="T54" s="529"/>
      <c r="U54" s="529"/>
    </row>
    <row r="55" spans="1:21" x14ac:dyDescent="0.25">
      <c r="A55" s="518">
        <f>'Mapa Final'!A53</f>
        <v>10</v>
      </c>
      <c r="B55" s="521" t="str">
        <f>'Mapa Final'!B53</f>
        <v>Inaplicabilidad de la normavidad ambiental vigente</v>
      </c>
      <c r="C55" s="521" t="str">
        <f>'Mapa Final'!C53</f>
        <v>Afectación Ambiental</v>
      </c>
      <c r="D55" s="521" t="str">
        <f>'Mapa Final'!D53</f>
        <v>1. Falta de socialización del Acuerdo PSAA14-10160. 
2.Baja participación de los funcionarios y servidores judiciales en las actividades de formación en el Sistema de Gestión Ambiental
3.Uso de correos no institucionales, que no permiten la llegada de campañas enviadas por correos masivos
4.  Poco compromiso en la aplicabilidad y formación de la cultura ambiental
5. Carencia del liderazgo en el Sistema de Gestión Ambiental</v>
      </c>
      <c r="E55" s="524" t="str">
        <f>'Mapa Final'!E53</f>
        <v>Desconocimiento de los lineamientos ambientales y normatividad vigente ambiental</v>
      </c>
      <c r="F55" s="524" t="str">
        <f>'Mapa Final'!F53</f>
        <v>Posibilidad de afectación ambiental debido al desconocimiento de las lineamientos ambientales y normatividad vigente ambiental</v>
      </c>
      <c r="G55" s="524" t="str">
        <f>'Mapa Final'!G53</f>
        <v>Eventos Ambientales Internos</v>
      </c>
      <c r="H55" s="530" t="str">
        <f>'Mapa Final'!I53</f>
        <v>Media</v>
      </c>
      <c r="I55" s="533" t="str">
        <f>'Mapa Final'!L53</f>
        <v>Moderado</v>
      </c>
      <c r="J55" s="542" t="str">
        <f>'Mapa Final'!N53</f>
        <v>Moderado</v>
      </c>
      <c r="K55" s="539" t="str">
        <f>'Mapa Final'!AA53</f>
        <v>Baja</v>
      </c>
      <c r="L55" s="539" t="str">
        <f>'Mapa Final'!AE53</f>
        <v>Moderado</v>
      </c>
      <c r="M55" s="536" t="str">
        <f>'Mapa Final'!AG53</f>
        <v>Moderado</v>
      </c>
      <c r="N55" s="539" t="str">
        <f>'Mapa Final'!AH53</f>
        <v>Aceptar</v>
      </c>
      <c r="O55" s="527"/>
      <c r="P55" s="527"/>
      <c r="Q55" s="527"/>
      <c r="R55" s="527"/>
      <c r="S55" s="527"/>
      <c r="T55" s="527"/>
      <c r="U55" s="527"/>
    </row>
    <row r="56" spans="1:21" x14ac:dyDescent="0.25">
      <c r="A56" s="519"/>
      <c r="B56" s="522"/>
      <c r="C56" s="522"/>
      <c r="D56" s="522"/>
      <c r="E56" s="525"/>
      <c r="F56" s="525"/>
      <c r="G56" s="525"/>
      <c r="H56" s="531"/>
      <c r="I56" s="534"/>
      <c r="J56" s="543"/>
      <c r="K56" s="540"/>
      <c r="L56" s="540"/>
      <c r="M56" s="537"/>
      <c r="N56" s="540"/>
      <c r="O56" s="528"/>
      <c r="P56" s="528"/>
      <c r="Q56" s="528"/>
      <c r="R56" s="528"/>
      <c r="S56" s="528"/>
      <c r="T56" s="528"/>
      <c r="U56" s="528"/>
    </row>
    <row r="57" spans="1:21" x14ac:dyDescent="0.25">
      <c r="A57" s="519"/>
      <c r="B57" s="522"/>
      <c r="C57" s="522"/>
      <c r="D57" s="522"/>
      <c r="E57" s="525"/>
      <c r="F57" s="525"/>
      <c r="G57" s="525"/>
      <c r="H57" s="531"/>
      <c r="I57" s="534"/>
      <c r="J57" s="543"/>
      <c r="K57" s="540"/>
      <c r="L57" s="540"/>
      <c r="M57" s="537"/>
      <c r="N57" s="540"/>
      <c r="O57" s="528"/>
      <c r="P57" s="528"/>
      <c r="Q57" s="528"/>
      <c r="R57" s="528"/>
      <c r="S57" s="528"/>
      <c r="T57" s="528"/>
      <c r="U57" s="528"/>
    </row>
    <row r="58" spans="1:21" x14ac:dyDescent="0.25">
      <c r="A58" s="519"/>
      <c r="B58" s="522"/>
      <c r="C58" s="522"/>
      <c r="D58" s="522"/>
      <c r="E58" s="525"/>
      <c r="F58" s="525"/>
      <c r="G58" s="525"/>
      <c r="H58" s="531"/>
      <c r="I58" s="534"/>
      <c r="J58" s="543"/>
      <c r="K58" s="540"/>
      <c r="L58" s="540"/>
      <c r="M58" s="537"/>
      <c r="N58" s="540"/>
      <c r="O58" s="528"/>
      <c r="P58" s="528"/>
      <c r="Q58" s="528"/>
      <c r="R58" s="528"/>
      <c r="S58" s="528"/>
      <c r="T58" s="528"/>
      <c r="U58" s="528"/>
    </row>
    <row r="59" spans="1:21" ht="159.75" customHeight="1" thickBot="1" x14ac:dyDescent="0.3">
      <c r="A59" s="520"/>
      <c r="B59" s="523"/>
      <c r="C59" s="523"/>
      <c r="D59" s="523"/>
      <c r="E59" s="526"/>
      <c r="F59" s="526"/>
      <c r="G59" s="526"/>
      <c r="H59" s="532"/>
      <c r="I59" s="535"/>
      <c r="J59" s="544"/>
      <c r="K59" s="541"/>
      <c r="L59" s="541"/>
      <c r="M59" s="538"/>
      <c r="N59" s="541"/>
      <c r="O59" s="529"/>
      <c r="P59" s="529"/>
      <c r="Q59" s="529"/>
      <c r="R59" s="529"/>
      <c r="S59" s="529"/>
      <c r="T59" s="529"/>
      <c r="U59" s="529"/>
    </row>
  </sheetData>
  <mergeCells count="229">
    <mergeCell ref="S55:S59"/>
    <mergeCell ref="T55:T59"/>
    <mergeCell ref="U55:U59"/>
    <mergeCell ref="M55:M59"/>
    <mergeCell ref="N55:N59"/>
    <mergeCell ref="O55:O59"/>
    <mergeCell ref="P55:P59"/>
    <mergeCell ref="Q55:Q59"/>
    <mergeCell ref="R55:R59"/>
    <mergeCell ref="G55:G59"/>
    <mergeCell ref="H55:H59"/>
    <mergeCell ref="I55:I59"/>
    <mergeCell ref="J55:J59"/>
    <mergeCell ref="K55:K59"/>
    <mergeCell ref="L55:L59"/>
    <mergeCell ref="A55:A59"/>
    <mergeCell ref="B55:B59"/>
    <mergeCell ref="C55:C59"/>
    <mergeCell ref="D55:D59"/>
    <mergeCell ref="E55:E59"/>
    <mergeCell ref="F55:F59"/>
    <mergeCell ref="R50:R54"/>
    <mergeCell ref="S50:S54"/>
    <mergeCell ref="T50:T54"/>
    <mergeCell ref="U50:U54"/>
    <mergeCell ref="J50:J54"/>
    <mergeCell ref="K50:K54"/>
    <mergeCell ref="L50:L54"/>
    <mergeCell ref="M50:M54"/>
    <mergeCell ref="N50:N54"/>
    <mergeCell ref="O50:O54"/>
    <mergeCell ref="U45:U49"/>
    <mergeCell ref="A50:A54"/>
    <mergeCell ref="B50:B54"/>
    <mergeCell ref="C50:C54"/>
    <mergeCell ref="D50:D54"/>
    <mergeCell ref="E50:E54"/>
    <mergeCell ref="F50:F54"/>
    <mergeCell ref="G50:G54"/>
    <mergeCell ref="H50:H54"/>
    <mergeCell ref="I50:I54"/>
    <mergeCell ref="O45:O49"/>
    <mergeCell ref="P45:P49"/>
    <mergeCell ref="Q45:Q49"/>
    <mergeCell ref="R45:R49"/>
    <mergeCell ref="S45:S49"/>
    <mergeCell ref="T45:T49"/>
    <mergeCell ref="I45:I49"/>
    <mergeCell ref="J45:J49"/>
    <mergeCell ref="K45:K49"/>
    <mergeCell ref="L45:L49"/>
    <mergeCell ref="M45:M49"/>
    <mergeCell ref="N45:N49"/>
    <mergeCell ref="P50:P54"/>
    <mergeCell ref="Q50:Q54"/>
    <mergeCell ref="O40:O44"/>
    <mergeCell ref="P40:P44"/>
    <mergeCell ref="Q40:Q44"/>
    <mergeCell ref="R40:R44"/>
    <mergeCell ref="S40:S44"/>
    <mergeCell ref="H40:H44"/>
    <mergeCell ref="I40:I44"/>
    <mergeCell ref="J40:J44"/>
    <mergeCell ref="K40:K44"/>
    <mergeCell ref="L40:L44"/>
    <mergeCell ref="M40:M44"/>
    <mergeCell ref="A45:A49"/>
    <mergeCell ref="B45:B49"/>
    <mergeCell ref="C45:C49"/>
    <mergeCell ref="D45:D49"/>
    <mergeCell ref="E45:E49"/>
    <mergeCell ref="F45:F49"/>
    <mergeCell ref="G45:G49"/>
    <mergeCell ref="H45:H49"/>
    <mergeCell ref="N40:N44"/>
    <mergeCell ref="U35:U39"/>
    <mergeCell ref="A40:A44"/>
    <mergeCell ref="B40:B44"/>
    <mergeCell ref="C40:C44"/>
    <mergeCell ref="D40:D44"/>
    <mergeCell ref="E40:E44"/>
    <mergeCell ref="F40:F44"/>
    <mergeCell ref="G40:G44"/>
    <mergeCell ref="M35:M39"/>
    <mergeCell ref="N35:N39"/>
    <mergeCell ref="O35:O39"/>
    <mergeCell ref="P35:P39"/>
    <mergeCell ref="Q35:Q39"/>
    <mergeCell ref="R35:R39"/>
    <mergeCell ref="G35:G39"/>
    <mergeCell ref="H35:H39"/>
    <mergeCell ref="I35:I39"/>
    <mergeCell ref="J35:J39"/>
    <mergeCell ref="K35:K39"/>
    <mergeCell ref="L35:L39"/>
    <mergeCell ref="A35:A39"/>
    <mergeCell ref="B35:B39"/>
    <mergeCell ref="T40:T44"/>
    <mergeCell ref="U40:U44"/>
    <mergeCell ref="C35:C39"/>
    <mergeCell ref="D35:D39"/>
    <mergeCell ref="E35:E39"/>
    <mergeCell ref="F35:F39"/>
    <mergeCell ref="P30:P34"/>
    <mergeCell ref="Q30:Q34"/>
    <mergeCell ref="R30:R34"/>
    <mergeCell ref="S30:S34"/>
    <mergeCell ref="T30:T34"/>
    <mergeCell ref="S35:S39"/>
    <mergeCell ref="T35:T39"/>
    <mergeCell ref="U30:U34"/>
    <mergeCell ref="J30:J34"/>
    <mergeCell ref="K30:K34"/>
    <mergeCell ref="L30:L34"/>
    <mergeCell ref="M30:M34"/>
    <mergeCell ref="N30:N34"/>
    <mergeCell ref="O30:O34"/>
    <mergeCell ref="U25:U29"/>
    <mergeCell ref="A30:A34"/>
    <mergeCell ref="B30:B34"/>
    <mergeCell ref="C30:C34"/>
    <mergeCell ref="D30:D34"/>
    <mergeCell ref="E30:E34"/>
    <mergeCell ref="F30:F34"/>
    <mergeCell ref="G30:G34"/>
    <mergeCell ref="H30:H34"/>
    <mergeCell ref="I30:I34"/>
    <mergeCell ref="O25:O29"/>
    <mergeCell ref="P25:P29"/>
    <mergeCell ref="Q25:Q29"/>
    <mergeCell ref="R25:R29"/>
    <mergeCell ref="S25:S29"/>
    <mergeCell ref="T25:T29"/>
    <mergeCell ref="I25:I29"/>
    <mergeCell ref="J25:J29"/>
    <mergeCell ref="K25:K29"/>
    <mergeCell ref="L25:L29"/>
    <mergeCell ref="M25:M29"/>
    <mergeCell ref="N25:N29"/>
    <mergeCell ref="T20:T24"/>
    <mergeCell ref="U20:U24"/>
    <mergeCell ref="A25:A29"/>
    <mergeCell ref="B25:B29"/>
    <mergeCell ref="C25:C29"/>
    <mergeCell ref="D25:D29"/>
    <mergeCell ref="E25:E29"/>
    <mergeCell ref="F25:F29"/>
    <mergeCell ref="G25:G29"/>
    <mergeCell ref="H25:H29"/>
    <mergeCell ref="N20:N24"/>
    <mergeCell ref="O20:O24"/>
    <mergeCell ref="P20:P24"/>
    <mergeCell ref="Q20:Q24"/>
    <mergeCell ref="R20:R24"/>
    <mergeCell ref="S20:S24"/>
    <mergeCell ref="H20:H24"/>
    <mergeCell ref="I20:I24"/>
    <mergeCell ref="J20:J24"/>
    <mergeCell ref="K20:K24"/>
    <mergeCell ref="L20:L24"/>
    <mergeCell ref="M20:M24"/>
    <mergeCell ref="S15:S19"/>
    <mergeCell ref="T15:T19"/>
    <mergeCell ref="U15:U19"/>
    <mergeCell ref="A20:A24"/>
    <mergeCell ref="B20:B24"/>
    <mergeCell ref="C20:C24"/>
    <mergeCell ref="D20:D24"/>
    <mergeCell ref="E20:E24"/>
    <mergeCell ref="F20:F24"/>
    <mergeCell ref="G20:G24"/>
    <mergeCell ref="M15:M19"/>
    <mergeCell ref="N15:N19"/>
    <mergeCell ref="O15:O19"/>
    <mergeCell ref="P15:P19"/>
    <mergeCell ref="Q15:Q19"/>
    <mergeCell ref="R15:R19"/>
    <mergeCell ref="G15:G19"/>
    <mergeCell ref="H15:H19"/>
    <mergeCell ref="I15:I19"/>
    <mergeCell ref="J15:J19"/>
    <mergeCell ref="K15:K19"/>
    <mergeCell ref="T10:T14"/>
    <mergeCell ref="U10:U14"/>
    <mergeCell ref="A15:A19"/>
    <mergeCell ref="B15:B19"/>
    <mergeCell ref="C15:C19"/>
    <mergeCell ref="D15:D19"/>
    <mergeCell ref="E15:E19"/>
    <mergeCell ref="F15:F19"/>
    <mergeCell ref="L10:L14"/>
    <mergeCell ref="M10:M14"/>
    <mergeCell ref="N10:N14"/>
    <mergeCell ref="O10:O14"/>
    <mergeCell ref="P10:P14"/>
    <mergeCell ref="Q10:Q14"/>
    <mergeCell ref="F10:F14"/>
    <mergeCell ref="G10:G14"/>
    <mergeCell ref="H10:H14"/>
    <mergeCell ref="I10:I14"/>
    <mergeCell ref="J10:J14"/>
    <mergeCell ref="K10:K14"/>
    <mergeCell ref="A9:N9"/>
    <mergeCell ref="A10:A14"/>
    <mergeCell ref="B10:B14"/>
    <mergeCell ref="C10:C14"/>
    <mergeCell ref="D10:D14"/>
    <mergeCell ref="E10:E14"/>
    <mergeCell ref="L15:L19"/>
    <mergeCell ref="R10:R14"/>
    <mergeCell ref="S10:S14"/>
    <mergeCell ref="S1:U3"/>
    <mergeCell ref="A4:C4"/>
    <mergeCell ref="D4:N4"/>
    <mergeCell ref="O4:Q4"/>
    <mergeCell ref="A5:C5"/>
    <mergeCell ref="D5:N5"/>
    <mergeCell ref="A6:C6"/>
    <mergeCell ref="D6:N6"/>
    <mergeCell ref="A7:F7"/>
    <mergeCell ref="H7:J7"/>
    <mergeCell ref="K7:M7"/>
    <mergeCell ref="N7:N8"/>
    <mergeCell ref="A1:C2"/>
    <mergeCell ref="D1:Q3"/>
    <mergeCell ref="O7:O8"/>
    <mergeCell ref="P7:R7"/>
    <mergeCell ref="S7:T7"/>
    <mergeCell ref="U7:U8"/>
  </mergeCells>
  <conditionalFormatting sqref="D8:G8 H7 H60:J1048576 A7:B7">
    <cfRule type="containsText" dxfId="1395" priority="713" operator="containsText" text="3- Moderado">
      <formula>NOT(ISERROR(SEARCH("3- Moderado",A7)))</formula>
    </cfRule>
    <cfRule type="containsText" dxfId="1394" priority="714" operator="containsText" text="6- Moderado">
      <formula>NOT(ISERROR(SEARCH("6- Moderado",A7)))</formula>
    </cfRule>
    <cfRule type="containsText" dxfId="1393" priority="715" operator="containsText" text="4- Moderado">
      <formula>NOT(ISERROR(SEARCH("4- Moderado",A7)))</formula>
    </cfRule>
    <cfRule type="containsText" dxfId="1392" priority="716" operator="containsText" text="3- Bajo">
      <formula>NOT(ISERROR(SEARCH("3- Bajo",A7)))</formula>
    </cfRule>
    <cfRule type="containsText" dxfId="1391" priority="717" operator="containsText" text="4- Bajo">
      <formula>NOT(ISERROR(SEARCH("4- Bajo",A7)))</formula>
    </cfRule>
    <cfRule type="containsText" dxfId="1390" priority="718" operator="containsText" text="1- Bajo">
      <formula>NOT(ISERROR(SEARCH("1- Bajo",A7)))</formula>
    </cfRule>
  </conditionalFormatting>
  <conditionalFormatting sqref="H8:J8">
    <cfRule type="containsText" dxfId="1389" priority="706" operator="containsText" text="3- Moderado">
      <formula>NOT(ISERROR(SEARCH("3- Moderado",H8)))</formula>
    </cfRule>
    <cfRule type="containsText" dxfId="1388" priority="707" operator="containsText" text="6- Moderado">
      <formula>NOT(ISERROR(SEARCH("6- Moderado",H8)))</formula>
    </cfRule>
    <cfRule type="containsText" dxfId="1387" priority="708" operator="containsText" text="4- Moderado">
      <formula>NOT(ISERROR(SEARCH("4- Moderado",H8)))</formula>
    </cfRule>
    <cfRule type="containsText" dxfId="1386" priority="709" operator="containsText" text="3- Bajo">
      <formula>NOT(ISERROR(SEARCH("3- Bajo",H8)))</formula>
    </cfRule>
    <cfRule type="containsText" dxfId="1385" priority="710" operator="containsText" text="4- Bajo">
      <formula>NOT(ISERROR(SEARCH("4- Bajo",H8)))</formula>
    </cfRule>
    <cfRule type="containsText" dxfId="1384" priority="712" operator="containsText" text="1- Bajo">
      <formula>NOT(ISERROR(SEARCH("1- Bajo",H8)))</formula>
    </cfRule>
  </conditionalFormatting>
  <conditionalFormatting sqref="J8 J60:J1048576">
    <cfRule type="containsText" dxfId="1383" priority="695" operator="containsText" text="25- Extremo">
      <formula>NOT(ISERROR(SEARCH("25- Extremo",J8)))</formula>
    </cfRule>
    <cfRule type="containsText" dxfId="1382" priority="696" operator="containsText" text="20- Extremo">
      <formula>NOT(ISERROR(SEARCH("20- Extremo",J8)))</formula>
    </cfRule>
    <cfRule type="containsText" dxfId="1381" priority="697" operator="containsText" text="15- Extremo">
      <formula>NOT(ISERROR(SEARCH("15- Extremo",J8)))</formula>
    </cfRule>
    <cfRule type="containsText" dxfId="1380" priority="698" operator="containsText" text="10- Extremo">
      <formula>NOT(ISERROR(SEARCH("10- Extremo",J8)))</formula>
    </cfRule>
    <cfRule type="containsText" dxfId="1379" priority="699" operator="containsText" text="5- Extremo">
      <formula>NOT(ISERROR(SEARCH("5- Extremo",J8)))</formula>
    </cfRule>
    <cfRule type="containsText" dxfId="1378" priority="700" operator="containsText" text="12- Alto">
      <formula>NOT(ISERROR(SEARCH("12- Alto",J8)))</formula>
    </cfRule>
    <cfRule type="containsText" dxfId="1377" priority="701" operator="containsText" text="10- Alto">
      <formula>NOT(ISERROR(SEARCH("10- Alto",J8)))</formula>
    </cfRule>
    <cfRule type="containsText" dxfId="1376" priority="702" operator="containsText" text="9- Alto">
      <formula>NOT(ISERROR(SEARCH("9- Alto",J8)))</formula>
    </cfRule>
    <cfRule type="containsText" dxfId="1375" priority="703" operator="containsText" text="8- Alto">
      <formula>NOT(ISERROR(SEARCH("8- Alto",J8)))</formula>
    </cfRule>
    <cfRule type="containsText" dxfId="1374" priority="704" operator="containsText" text="5- Alto">
      <formula>NOT(ISERROR(SEARCH("5- Alto",J8)))</formula>
    </cfRule>
    <cfRule type="containsText" dxfId="1373" priority="705" operator="containsText" text="4- Alto">
      <formula>NOT(ISERROR(SEARCH("4- Alto",J8)))</formula>
    </cfRule>
    <cfRule type="containsText" dxfId="1372" priority="711" operator="containsText" text="2- Bajo">
      <formula>NOT(ISERROR(SEARCH("2- Bajo",J8)))</formula>
    </cfRule>
  </conditionalFormatting>
  <conditionalFormatting sqref="K10:L10">
    <cfRule type="containsText" dxfId="1371" priority="689" operator="containsText" text="3- Moderado">
      <formula>NOT(ISERROR(SEARCH("3- Moderado",K10)))</formula>
    </cfRule>
    <cfRule type="containsText" dxfId="1370" priority="690" operator="containsText" text="6- Moderado">
      <formula>NOT(ISERROR(SEARCH("6- Moderado",K10)))</formula>
    </cfRule>
    <cfRule type="containsText" dxfId="1369" priority="691" operator="containsText" text="4- Moderado">
      <formula>NOT(ISERROR(SEARCH("4- Moderado",K10)))</formula>
    </cfRule>
    <cfRule type="containsText" dxfId="1368" priority="692" operator="containsText" text="3- Bajo">
      <formula>NOT(ISERROR(SEARCH("3- Bajo",K10)))</formula>
    </cfRule>
    <cfRule type="containsText" dxfId="1367" priority="693" operator="containsText" text="4- Bajo">
      <formula>NOT(ISERROR(SEARCH("4- Bajo",K10)))</formula>
    </cfRule>
    <cfRule type="containsText" dxfId="1366" priority="694" operator="containsText" text="1- Bajo">
      <formula>NOT(ISERROR(SEARCH("1- Bajo",K10)))</formula>
    </cfRule>
  </conditionalFormatting>
  <conditionalFormatting sqref="H10:I10">
    <cfRule type="containsText" dxfId="1365" priority="683" operator="containsText" text="3- Moderado">
      <formula>NOT(ISERROR(SEARCH("3- Moderado",H10)))</formula>
    </cfRule>
    <cfRule type="containsText" dxfId="1364" priority="684" operator="containsText" text="6- Moderado">
      <formula>NOT(ISERROR(SEARCH("6- Moderado",H10)))</formula>
    </cfRule>
    <cfRule type="containsText" dxfId="1363" priority="685" operator="containsText" text="4- Moderado">
      <formula>NOT(ISERROR(SEARCH("4- Moderado",H10)))</formula>
    </cfRule>
    <cfRule type="containsText" dxfId="1362" priority="686" operator="containsText" text="3- Bajo">
      <formula>NOT(ISERROR(SEARCH("3- Bajo",H10)))</formula>
    </cfRule>
    <cfRule type="containsText" dxfId="1361" priority="687" operator="containsText" text="4- Bajo">
      <formula>NOT(ISERROR(SEARCH("4- Bajo",H10)))</formula>
    </cfRule>
    <cfRule type="containsText" dxfId="1360" priority="688" operator="containsText" text="1- Bajo">
      <formula>NOT(ISERROR(SEARCH("1- Bajo",H10)))</formula>
    </cfRule>
  </conditionalFormatting>
  <conditionalFormatting sqref="A10 C10:E10">
    <cfRule type="containsText" dxfId="1359" priority="677" operator="containsText" text="3- Moderado">
      <formula>NOT(ISERROR(SEARCH("3- Moderado",A10)))</formula>
    </cfRule>
    <cfRule type="containsText" dxfId="1358" priority="678" operator="containsText" text="6- Moderado">
      <formula>NOT(ISERROR(SEARCH("6- Moderado",A10)))</formula>
    </cfRule>
    <cfRule type="containsText" dxfId="1357" priority="679" operator="containsText" text="4- Moderado">
      <formula>NOT(ISERROR(SEARCH("4- Moderado",A10)))</formula>
    </cfRule>
    <cfRule type="containsText" dxfId="1356" priority="680" operator="containsText" text="3- Bajo">
      <formula>NOT(ISERROR(SEARCH("3- Bajo",A10)))</formula>
    </cfRule>
    <cfRule type="containsText" dxfId="1355" priority="681" operator="containsText" text="4- Bajo">
      <formula>NOT(ISERROR(SEARCH("4- Bajo",A10)))</formula>
    </cfRule>
    <cfRule type="containsText" dxfId="1354" priority="682" operator="containsText" text="1- Bajo">
      <formula>NOT(ISERROR(SEARCH("1- Bajo",A10)))</formula>
    </cfRule>
  </conditionalFormatting>
  <conditionalFormatting sqref="F10:G10">
    <cfRule type="containsText" dxfId="1353" priority="671" operator="containsText" text="3- Moderado">
      <formula>NOT(ISERROR(SEARCH("3- Moderado",F10)))</formula>
    </cfRule>
    <cfRule type="containsText" dxfId="1352" priority="672" operator="containsText" text="6- Moderado">
      <formula>NOT(ISERROR(SEARCH("6- Moderado",F10)))</formula>
    </cfRule>
    <cfRule type="containsText" dxfId="1351" priority="673" operator="containsText" text="4- Moderado">
      <formula>NOT(ISERROR(SEARCH("4- Moderado",F10)))</formula>
    </cfRule>
    <cfRule type="containsText" dxfId="1350" priority="674" operator="containsText" text="3- Bajo">
      <formula>NOT(ISERROR(SEARCH("3- Bajo",F10)))</formula>
    </cfRule>
    <cfRule type="containsText" dxfId="1349" priority="675" operator="containsText" text="4- Bajo">
      <formula>NOT(ISERROR(SEARCH("4- Bajo",F10)))</formula>
    </cfRule>
    <cfRule type="containsText" dxfId="1348" priority="676" operator="containsText" text="1- Bajo">
      <formula>NOT(ISERROR(SEARCH("1- Bajo",F10)))</formula>
    </cfRule>
  </conditionalFormatting>
  <conditionalFormatting sqref="K8">
    <cfRule type="containsText" dxfId="1347" priority="665" operator="containsText" text="3- Moderado">
      <formula>NOT(ISERROR(SEARCH("3- Moderado",K8)))</formula>
    </cfRule>
    <cfRule type="containsText" dxfId="1346" priority="666" operator="containsText" text="6- Moderado">
      <formula>NOT(ISERROR(SEARCH("6- Moderado",K8)))</formula>
    </cfRule>
    <cfRule type="containsText" dxfId="1345" priority="667" operator="containsText" text="4- Moderado">
      <formula>NOT(ISERROR(SEARCH("4- Moderado",K8)))</formula>
    </cfRule>
    <cfRule type="containsText" dxfId="1344" priority="668" operator="containsText" text="3- Bajo">
      <formula>NOT(ISERROR(SEARCH("3- Bajo",K8)))</formula>
    </cfRule>
    <cfRule type="containsText" dxfId="1343" priority="669" operator="containsText" text="4- Bajo">
      <formula>NOT(ISERROR(SEARCH("4- Bajo",K8)))</formula>
    </cfRule>
    <cfRule type="containsText" dxfId="1342" priority="670" operator="containsText" text="1- Bajo">
      <formula>NOT(ISERROR(SEARCH("1- Bajo",K8)))</formula>
    </cfRule>
  </conditionalFormatting>
  <conditionalFormatting sqref="L8">
    <cfRule type="containsText" dxfId="1341" priority="659" operator="containsText" text="3- Moderado">
      <formula>NOT(ISERROR(SEARCH("3- Moderado",L8)))</formula>
    </cfRule>
    <cfRule type="containsText" dxfId="1340" priority="660" operator="containsText" text="6- Moderado">
      <formula>NOT(ISERROR(SEARCH("6- Moderado",L8)))</formula>
    </cfRule>
    <cfRule type="containsText" dxfId="1339" priority="661" operator="containsText" text="4- Moderado">
      <formula>NOT(ISERROR(SEARCH("4- Moderado",L8)))</formula>
    </cfRule>
    <cfRule type="containsText" dxfId="1338" priority="662" operator="containsText" text="3- Bajo">
      <formula>NOT(ISERROR(SEARCH("3- Bajo",L8)))</formula>
    </cfRule>
    <cfRule type="containsText" dxfId="1337" priority="663" operator="containsText" text="4- Bajo">
      <formula>NOT(ISERROR(SEARCH("4- Bajo",L8)))</formula>
    </cfRule>
    <cfRule type="containsText" dxfId="1336" priority="664" operator="containsText" text="1- Bajo">
      <formula>NOT(ISERROR(SEARCH("1- Bajo",L8)))</formula>
    </cfRule>
  </conditionalFormatting>
  <conditionalFormatting sqref="M8">
    <cfRule type="containsText" dxfId="1335" priority="653" operator="containsText" text="3- Moderado">
      <formula>NOT(ISERROR(SEARCH("3- Moderado",M8)))</formula>
    </cfRule>
    <cfRule type="containsText" dxfId="1334" priority="654" operator="containsText" text="6- Moderado">
      <formula>NOT(ISERROR(SEARCH("6- Moderado",M8)))</formula>
    </cfRule>
    <cfRule type="containsText" dxfId="1333" priority="655" operator="containsText" text="4- Moderado">
      <formula>NOT(ISERROR(SEARCH("4- Moderado",M8)))</formula>
    </cfRule>
    <cfRule type="containsText" dxfId="1332" priority="656" operator="containsText" text="3- Bajo">
      <formula>NOT(ISERROR(SEARCH("3- Bajo",M8)))</formula>
    </cfRule>
    <cfRule type="containsText" dxfId="1331" priority="657" operator="containsText" text="4- Bajo">
      <formula>NOT(ISERROR(SEARCH("4- Bajo",M8)))</formula>
    </cfRule>
    <cfRule type="containsText" dxfId="1330" priority="658" operator="containsText" text="1- Bajo">
      <formula>NOT(ISERROR(SEARCH("1- Bajo",M8)))</formula>
    </cfRule>
  </conditionalFormatting>
  <conditionalFormatting sqref="J10:J14">
    <cfRule type="containsText" dxfId="1329" priority="648" operator="containsText" text="Bajo">
      <formula>NOT(ISERROR(SEARCH("Bajo",J10)))</formula>
    </cfRule>
    <cfRule type="containsText" dxfId="1328" priority="649" operator="containsText" text="Moderado">
      <formula>NOT(ISERROR(SEARCH("Moderado",J10)))</formula>
    </cfRule>
    <cfRule type="containsText" dxfId="1327" priority="650" operator="containsText" text="Alto">
      <formula>NOT(ISERROR(SEARCH("Alto",J10)))</formula>
    </cfRule>
    <cfRule type="containsText" dxfId="1326" priority="651" operator="containsText" text="Extremo">
      <formula>NOT(ISERROR(SEARCH("Extremo",J10)))</formula>
    </cfRule>
    <cfRule type="colorScale" priority="652">
      <colorScale>
        <cfvo type="min"/>
        <cfvo type="max"/>
        <color rgb="FFFF7128"/>
        <color rgb="FFFFEF9C"/>
      </colorScale>
    </cfRule>
  </conditionalFormatting>
  <conditionalFormatting sqref="M10:M14">
    <cfRule type="containsText" dxfId="1325" priority="623" operator="containsText" text="Moderado">
      <formula>NOT(ISERROR(SEARCH("Moderado",M10)))</formula>
    </cfRule>
    <cfRule type="containsText" dxfId="1324" priority="643" operator="containsText" text="Bajo">
      <formula>NOT(ISERROR(SEARCH("Bajo",M10)))</formula>
    </cfRule>
    <cfRule type="containsText" dxfId="1323" priority="644" operator="containsText" text="Moderado">
      <formula>NOT(ISERROR(SEARCH("Moderado",M10)))</formula>
    </cfRule>
    <cfRule type="containsText" dxfId="1322" priority="645" operator="containsText" text="Alto">
      <formula>NOT(ISERROR(SEARCH("Alto",M10)))</formula>
    </cfRule>
    <cfRule type="containsText" dxfId="1321" priority="646" operator="containsText" text="Extremo">
      <formula>NOT(ISERROR(SEARCH("Extremo",M10)))</formula>
    </cfRule>
    <cfRule type="colorScale" priority="647">
      <colorScale>
        <cfvo type="min"/>
        <cfvo type="max"/>
        <color rgb="FFFF7128"/>
        <color rgb="FFFFEF9C"/>
      </colorScale>
    </cfRule>
  </conditionalFormatting>
  <conditionalFormatting sqref="N10">
    <cfRule type="containsText" dxfId="1320" priority="637" operator="containsText" text="3- Moderado">
      <formula>NOT(ISERROR(SEARCH("3- Moderado",N10)))</formula>
    </cfRule>
    <cfRule type="containsText" dxfId="1319" priority="638" operator="containsText" text="6- Moderado">
      <formula>NOT(ISERROR(SEARCH("6- Moderado",N10)))</formula>
    </cfRule>
    <cfRule type="containsText" dxfId="1318" priority="639" operator="containsText" text="4- Moderado">
      <formula>NOT(ISERROR(SEARCH("4- Moderado",N10)))</formula>
    </cfRule>
    <cfRule type="containsText" dxfId="1317" priority="640" operator="containsText" text="3- Bajo">
      <formula>NOT(ISERROR(SEARCH("3- Bajo",N10)))</formula>
    </cfRule>
    <cfRule type="containsText" dxfId="1316" priority="641" operator="containsText" text="4- Bajo">
      <formula>NOT(ISERROR(SEARCH("4- Bajo",N10)))</formula>
    </cfRule>
    <cfRule type="containsText" dxfId="1315" priority="642" operator="containsText" text="1- Bajo">
      <formula>NOT(ISERROR(SEARCH("1- Bajo",N10)))</formula>
    </cfRule>
  </conditionalFormatting>
  <conditionalFormatting sqref="H10:H14">
    <cfRule type="containsText" dxfId="1314" priority="624" operator="containsText" text="Muy Alta">
      <formula>NOT(ISERROR(SEARCH("Muy Alta",H10)))</formula>
    </cfRule>
    <cfRule type="containsText" dxfId="1313" priority="625" operator="containsText" text="Alta">
      <formula>NOT(ISERROR(SEARCH("Alta",H10)))</formula>
    </cfRule>
    <cfRule type="containsText" dxfId="1312" priority="626" operator="containsText" text="Muy Alta">
      <formula>NOT(ISERROR(SEARCH("Muy Alta",H10)))</formula>
    </cfRule>
    <cfRule type="containsText" dxfId="1311" priority="631" operator="containsText" text="Muy Baja">
      <formula>NOT(ISERROR(SEARCH("Muy Baja",H10)))</formula>
    </cfRule>
    <cfRule type="containsText" dxfId="1310" priority="632" operator="containsText" text="Baja">
      <formula>NOT(ISERROR(SEARCH("Baja",H10)))</formula>
    </cfRule>
    <cfRule type="containsText" dxfId="1309" priority="633" operator="containsText" text="Media">
      <formula>NOT(ISERROR(SEARCH("Media",H10)))</formula>
    </cfRule>
    <cfRule type="containsText" dxfId="1308" priority="634" operator="containsText" text="Alta">
      <formula>NOT(ISERROR(SEARCH("Alta",H10)))</formula>
    </cfRule>
    <cfRule type="containsText" dxfId="1307" priority="636" operator="containsText" text="Muy Alta">
      <formula>NOT(ISERROR(SEARCH("Muy Alta",H10)))</formula>
    </cfRule>
  </conditionalFormatting>
  <conditionalFormatting sqref="I10:I14">
    <cfRule type="containsText" dxfId="1306" priority="627" operator="containsText" text="Catastrófico">
      <formula>NOT(ISERROR(SEARCH("Catastrófico",I10)))</formula>
    </cfRule>
    <cfRule type="containsText" dxfId="1305" priority="628" operator="containsText" text="Mayor">
      <formula>NOT(ISERROR(SEARCH("Mayor",I10)))</formula>
    </cfRule>
    <cfRule type="containsText" dxfId="1304" priority="629" operator="containsText" text="Menor">
      <formula>NOT(ISERROR(SEARCH("Menor",I10)))</formula>
    </cfRule>
    <cfRule type="containsText" dxfId="1303" priority="630" operator="containsText" text="Leve">
      <formula>NOT(ISERROR(SEARCH("Leve",I10)))</formula>
    </cfRule>
    <cfRule type="containsText" dxfId="1302" priority="635" operator="containsText" text="Moderado">
      <formula>NOT(ISERROR(SEARCH("Moderado",I10)))</formula>
    </cfRule>
  </conditionalFormatting>
  <conditionalFormatting sqref="K10:K14">
    <cfRule type="containsText" dxfId="1301" priority="622" operator="containsText" text="Media">
      <formula>NOT(ISERROR(SEARCH("Media",K10)))</formula>
    </cfRule>
  </conditionalFormatting>
  <conditionalFormatting sqref="L10:L14">
    <cfRule type="containsText" dxfId="1300" priority="621" operator="containsText" text="Moderado">
      <formula>NOT(ISERROR(SEARCH("Moderado",L10)))</formula>
    </cfRule>
  </conditionalFormatting>
  <conditionalFormatting sqref="J10:J14">
    <cfRule type="containsText" dxfId="1299" priority="620" operator="containsText" text="Moderado">
      <formula>NOT(ISERROR(SEARCH("Moderado",J10)))</formula>
    </cfRule>
  </conditionalFormatting>
  <conditionalFormatting sqref="J10:J14">
    <cfRule type="containsText" dxfId="1298" priority="618" operator="containsText" text="Bajo">
      <formula>NOT(ISERROR(SEARCH("Bajo",J10)))</formula>
    </cfRule>
    <cfRule type="containsText" dxfId="1297" priority="619" operator="containsText" text="Extremo">
      <formula>NOT(ISERROR(SEARCH("Extremo",J10)))</formula>
    </cfRule>
  </conditionalFormatting>
  <conditionalFormatting sqref="K10:K14">
    <cfRule type="containsText" dxfId="1296" priority="616" operator="containsText" text="Baja">
      <formula>NOT(ISERROR(SEARCH("Baja",K10)))</formula>
    </cfRule>
    <cfRule type="containsText" dxfId="1295" priority="617" operator="containsText" text="Muy Baja">
      <formula>NOT(ISERROR(SEARCH("Muy Baja",K10)))</formula>
    </cfRule>
  </conditionalFormatting>
  <conditionalFormatting sqref="K10:K14">
    <cfRule type="containsText" dxfId="1294" priority="614" operator="containsText" text="Muy Alta">
      <formula>NOT(ISERROR(SEARCH("Muy Alta",K10)))</formula>
    </cfRule>
    <cfRule type="containsText" dxfId="1293" priority="615" operator="containsText" text="Alta">
      <formula>NOT(ISERROR(SEARCH("Alta",K10)))</formula>
    </cfRule>
  </conditionalFormatting>
  <conditionalFormatting sqref="L10:L14">
    <cfRule type="containsText" dxfId="1292" priority="610" operator="containsText" text="Catastrófico">
      <formula>NOT(ISERROR(SEARCH("Catastrófico",L10)))</formula>
    </cfRule>
    <cfRule type="containsText" dxfId="1291" priority="611" operator="containsText" text="Mayor">
      <formula>NOT(ISERROR(SEARCH("Mayor",L10)))</formula>
    </cfRule>
    <cfRule type="containsText" dxfId="1290" priority="612" operator="containsText" text="Menor">
      <formula>NOT(ISERROR(SEARCH("Menor",L10)))</formula>
    </cfRule>
    <cfRule type="containsText" dxfId="1289" priority="613" operator="containsText" text="Leve">
      <formula>NOT(ISERROR(SEARCH("Leve",L10)))</formula>
    </cfRule>
  </conditionalFormatting>
  <conditionalFormatting sqref="K15:L15">
    <cfRule type="containsText" dxfId="1288" priority="604" operator="containsText" text="3- Moderado">
      <formula>NOT(ISERROR(SEARCH("3- Moderado",K15)))</formula>
    </cfRule>
    <cfRule type="containsText" dxfId="1287" priority="605" operator="containsText" text="6- Moderado">
      <formula>NOT(ISERROR(SEARCH("6- Moderado",K15)))</formula>
    </cfRule>
    <cfRule type="containsText" dxfId="1286" priority="606" operator="containsText" text="4- Moderado">
      <formula>NOT(ISERROR(SEARCH("4- Moderado",K15)))</formula>
    </cfRule>
    <cfRule type="containsText" dxfId="1285" priority="607" operator="containsText" text="3- Bajo">
      <formula>NOT(ISERROR(SEARCH("3- Bajo",K15)))</formula>
    </cfRule>
    <cfRule type="containsText" dxfId="1284" priority="608" operator="containsText" text="4- Bajo">
      <formula>NOT(ISERROR(SEARCH("4- Bajo",K15)))</formula>
    </cfRule>
    <cfRule type="containsText" dxfId="1283" priority="609" operator="containsText" text="1- Bajo">
      <formula>NOT(ISERROR(SEARCH("1- Bajo",K15)))</formula>
    </cfRule>
  </conditionalFormatting>
  <conditionalFormatting sqref="H15:I15">
    <cfRule type="containsText" dxfId="1282" priority="598" operator="containsText" text="3- Moderado">
      <formula>NOT(ISERROR(SEARCH("3- Moderado",H15)))</formula>
    </cfRule>
    <cfRule type="containsText" dxfId="1281" priority="599" operator="containsText" text="6- Moderado">
      <formula>NOT(ISERROR(SEARCH("6- Moderado",H15)))</formula>
    </cfRule>
    <cfRule type="containsText" dxfId="1280" priority="600" operator="containsText" text="4- Moderado">
      <formula>NOT(ISERROR(SEARCH("4- Moderado",H15)))</formula>
    </cfRule>
    <cfRule type="containsText" dxfId="1279" priority="601" operator="containsText" text="3- Bajo">
      <formula>NOT(ISERROR(SEARCH("3- Bajo",H15)))</formula>
    </cfRule>
    <cfRule type="containsText" dxfId="1278" priority="602" operator="containsText" text="4- Bajo">
      <formula>NOT(ISERROR(SEARCH("4- Bajo",H15)))</formula>
    </cfRule>
    <cfRule type="containsText" dxfId="1277" priority="603" operator="containsText" text="1- Bajo">
      <formula>NOT(ISERROR(SEARCH("1- Bajo",H15)))</formula>
    </cfRule>
  </conditionalFormatting>
  <conditionalFormatting sqref="A15 C15:E15">
    <cfRule type="containsText" dxfId="1276" priority="592" operator="containsText" text="3- Moderado">
      <formula>NOT(ISERROR(SEARCH("3- Moderado",A15)))</formula>
    </cfRule>
    <cfRule type="containsText" dxfId="1275" priority="593" operator="containsText" text="6- Moderado">
      <formula>NOT(ISERROR(SEARCH("6- Moderado",A15)))</formula>
    </cfRule>
    <cfRule type="containsText" dxfId="1274" priority="594" operator="containsText" text="4- Moderado">
      <formula>NOT(ISERROR(SEARCH("4- Moderado",A15)))</formula>
    </cfRule>
    <cfRule type="containsText" dxfId="1273" priority="595" operator="containsText" text="3- Bajo">
      <formula>NOT(ISERROR(SEARCH("3- Bajo",A15)))</formula>
    </cfRule>
    <cfRule type="containsText" dxfId="1272" priority="596" operator="containsText" text="4- Bajo">
      <formula>NOT(ISERROR(SEARCH("4- Bajo",A15)))</formula>
    </cfRule>
    <cfRule type="containsText" dxfId="1271" priority="597" operator="containsText" text="1- Bajo">
      <formula>NOT(ISERROR(SEARCH("1- Bajo",A15)))</formula>
    </cfRule>
  </conditionalFormatting>
  <conditionalFormatting sqref="F15:G15">
    <cfRule type="containsText" dxfId="1270" priority="586" operator="containsText" text="3- Moderado">
      <formula>NOT(ISERROR(SEARCH("3- Moderado",F15)))</formula>
    </cfRule>
    <cfRule type="containsText" dxfId="1269" priority="587" operator="containsText" text="6- Moderado">
      <formula>NOT(ISERROR(SEARCH("6- Moderado",F15)))</formula>
    </cfRule>
    <cfRule type="containsText" dxfId="1268" priority="588" operator="containsText" text="4- Moderado">
      <formula>NOT(ISERROR(SEARCH("4- Moderado",F15)))</formula>
    </cfRule>
    <cfRule type="containsText" dxfId="1267" priority="589" operator="containsText" text="3- Bajo">
      <formula>NOT(ISERROR(SEARCH("3- Bajo",F15)))</formula>
    </cfRule>
    <cfRule type="containsText" dxfId="1266" priority="590" operator="containsText" text="4- Bajo">
      <formula>NOT(ISERROR(SEARCH("4- Bajo",F15)))</formula>
    </cfRule>
    <cfRule type="containsText" dxfId="1265" priority="591" operator="containsText" text="1- Bajo">
      <formula>NOT(ISERROR(SEARCH("1- Bajo",F15)))</formula>
    </cfRule>
  </conditionalFormatting>
  <conditionalFormatting sqref="J15:J19">
    <cfRule type="containsText" dxfId="1264" priority="581" operator="containsText" text="Bajo">
      <formula>NOT(ISERROR(SEARCH("Bajo",J15)))</formula>
    </cfRule>
    <cfRule type="containsText" dxfId="1263" priority="582" operator="containsText" text="Moderado">
      <formula>NOT(ISERROR(SEARCH("Moderado",J15)))</formula>
    </cfRule>
    <cfRule type="containsText" dxfId="1262" priority="583" operator="containsText" text="Alto">
      <formula>NOT(ISERROR(SEARCH("Alto",J15)))</formula>
    </cfRule>
    <cfRule type="containsText" dxfId="1261" priority="584" operator="containsText" text="Extremo">
      <formula>NOT(ISERROR(SEARCH("Extremo",J15)))</formula>
    </cfRule>
    <cfRule type="colorScale" priority="585">
      <colorScale>
        <cfvo type="min"/>
        <cfvo type="max"/>
        <color rgb="FFFF7128"/>
        <color rgb="FFFFEF9C"/>
      </colorScale>
    </cfRule>
  </conditionalFormatting>
  <conditionalFormatting sqref="M15:M19">
    <cfRule type="containsText" dxfId="1260" priority="556" operator="containsText" text="Moderado">
      <formula>NOT(ISERROR(SEARCH("Moderado",M15)))</formula>
    </cfRule>
    <cfRule type="containsText" dxfId="1259" priority="576" operator="containsText" text="Bajo">
      <formula>NOT(ISERROR(SEARCH("Bajo",M15)))</formula>
    </cfRule>
    <cfRule type="containsText" dxfId="1258" priority="577" operator="containsText" text="Moderado">
      <formula>NOT(ISERROR(SEARCH("Moderado",M15)))</formula>
    </cfRule>
    <cfRule type="containsText" dxfId="1257" priority="578" operator="containsText" text="Alto">
      <formula>NOT(ISERROR(SEARCH("Alto",M15)))</formula>
    </cfRule>
    <cfRule type="containsText" dxfId="1256" priority="579" operator="containsText" text="Extremo">
      <formula>NOT(ISERROR(SEARCH("Extremo",M15)))</formula>
    </cfRule>
    <cfRule type="colorScale" priority="580">
      <colorScale>
        <cfvo type="min"/>
        <cfvo type="max"/>
        <color rgb="FFFF7128"/>
        <color rgb="FFFFEF9C"/>
      </colorScale>
    </cfRule>
  </conditionalFormatting>
  <conditionalFormatting sqref="N15">
    <cfRule type="containsText" dxfId="1255" priority="570" operator="containsText" text="3- Moderado">
      <formula>NOT(ISERROR(SEARCH("3- Moderado",N15)))</formula>
    </cfRule>
    <cfRule type="containsText" dxfId="1254" priority="571" operator="containsText" text="6- Moderado">
      <formula>NOT(ISERROR(SEARCH("6- Moderado",N15)))</formula>
    </cfRule>
    <cfRule type="containsText" dxfId="1253" priority="572" operator="containsText" text="4- Moderado">
      <formula>NOT(ISERROR(SEARCH("4- Moderado",N15)))</formula>
    </cfRule>
    <cfRule type="containsText" dxfId="1252" priority="573" operator="containsText" text="3- Bajo">
      <formula>NOT(ISERROR(SEARCH("3- Bajo",N15)))</formula>
    </cfRule>
    <cfRule type="containsText" dxfId="1251" priority="574" operator="containsText" text="4- Bajo">
      <formula>NOT(ISERROR(SEARCH("4- Bajo",N15)))</formula>
    </cfRule>
    <cfRule type="containsText" dxfId="1250" priority="575" operator="containsText" text="1- Bajo">
      <formula>NOT(ISERROR(SEARCH("1- Bajo",N15)))</formula>
    </cfRule>
  </conditionalFormatting>
  <conditionalFormatting sqref="H15:H19">
    <cfRule type="containsText" dxfId="1249" priority="557" operator="containsText" text="Muy Alta">
      <formula>NOT(ISERROR(SEARCH("Muy Alta",H15)))</formula>
    </cfRule>
    <cfRule type="containsText" dxfId="1248" priority="558" operator="containsText" text="Alta">
      <formula>NOT(ISERROR(SEARCH("Alta",H15)))</formula>
    </cfRule>
    <cfRule type="containsText" dxfId="1247" priority="559" operator="containsText" text="Muy Alta">
      <formula>NOT(ISERROR(SEARCH("Muy Alta",H15)))</formula>
    </cfRule>
    <cfRule type="containsText" dxfId="1246" priority="564" operator="containsText" text="Muy Baja">
      <formula>NOT(ISERROR(SEARCH("Muy Baja",H15)))</formula>
    </cfRule>
    <cfRule type="containsText" dxfId="1245" priority="565" operator="containsText" text="Baja">
      <formula>NOT(ISERROR(SEARCH("Baja",H15)))</formula>
    </cfRule>
    <cfRule type="containsText" dxfId="1244" priority="566" operator="containsText" text="Media">
      <formula>NOT(ISERROR(SEARCH("Media",H15)))</formula>
    </cfRule>
    <cfRule type="containsText" dxfId="1243" priority="567" operator="containsText" text="Alta">
      <formula>NOT(ISERROR(SEARCH("Alta",H15)))</formula>
    </cfRule>
    <cfRule type="containsText" dxfId="1242" priority="569" operator="containsText" text="Muy Alta">
      <formula>NOT(ISERROR(SEARCH("Muy Alta",H15)))</formula>
    </cfRule>
  </conditionalFormatting>
  <conditionalFormatting sqref="I15:I19">
    <cfRule type="containsText" dxfId="1241" priority="560" operator="containsText" text="Catastrófico">
      <formula>NOT(ISERROR(SEARCH("Catastrófico",I15)))</formula>
    </cfRule>
    <cfRule type="containsText" dxfId="1240" priority="561" operator="containsText" text="Mayor">
      <formula>NOT(ISERROR(SEARCH("Mayor",I15)))</formula>
    </cfRule>
    <cfRule type="containsText" dxfId="1239" priority="562" operator="containsText" text="Menor">
      <formula>NOT(ISERROR(SEARCH("Menor",I15)))</formula>
    </cfRule>
    <cfRule type="containsText" dxfId="1238" priority="563" operator="containsText" text="Leve">
      <formula>NOT(ISERROR(SEARCH("Leve",I15)))</formula>
    </cfRule>
    <cfRule type="containsText" dxfId="1237" priority="568" operator="containsText" text="Moderado">
      <formula>NOT(ISERROR(SEARCH("Moderado",I15)))</formula>
    </cfRule>
  </conditionalFormatting>
  <conditionalFormatting sqref="K15:K19">
    <cfRule type="containsText" dxfId="1236" priority="555" operator="containsText" text="Media">
      <formula>NOT(ISERROR(SEARCH("Media",K15)))</formula>
    </cfRule>
  </conditionalFormatting>
  <conditionalFormatting sqref="L15:L19">
    <cfRule type="containsText" dxfId="1235" priority="554" operator="containsText" text="Moderado">
      <formula>NOT(ISERROR(SEARCH("Moderado",L15)))</formula>
    </cfRule>
  </conditionalFormatting>
  <conditionalFormatting sqref="J15:J19">
    <cfRule type="containsText" dxfId="1234" priority="553" operator="containsText" text="Moderado">
      <formula>NOT(ISERROR(SEARCH("Moderado",J15)))</formula>
    </cfRule>
  </conditionalFormatting>
  <conditionalFormatting sqref="J15:J19">
    <cfRule type="containsText" dxfId="1233" priority="551" operator="containsText" text="Bajo">
      <formula>NOT(ISERROR(SEARCH("Bajo",J15)))</formula>
    </cfRule>
    <cfRule type="containsText" dxfId="1232" priority="552" operator="containsText" text="Extremo">
      <formula>NOT(ISERROR(SEARCH("Extremo",J15)))</formula>
    </cfRule>
  </conditionalFormatting>
  <conditionalFormatting sqref="K15:K19">
    <cfRule type="containsText" dxfId="1231" priority="549" operator="containsText" text="Baja">
      <formula>NOT(ISERROR(SEARCH("Baja",K15)))</formula>
    </cfRule>
    <cfRule type="containsText" dxfId="1230" priority="550" operator="containsText" text="Muy Baja">
      <formula>NOT(ISERROR(SEARCH("Muy Baja",K15)))</formula>
    </cfRule>
  </conditionalFormatting>
  <conditionalFormatting sqref="K15:K19">
    <cfRule type="containsText" dxfId="1229" priority="547" operator="containsText" text="Muy Alta">
      <formula>NOT(ISERROR(SEARCH("Muy Alta",K15)))</formula>
    </cfRule>
    <cfRule type="containsText" dxfId="1228" priority="548" operator="containsText" text="Alta">
      <formula>NOT(ISERROR(SEARCH("Alta",K15)))</formula>
    </cfRule>
  </conditionalFormatting>
  <conditionalFormatting sqref="L15:L19">
    <cfRule type="containsText" dxfId="1227" priority="543" operator="containsText" text="Catastrófico">
      <formula>NOT(ISERROR(SEARCH("Catastrófico",L15)))</formula>
    </cfRule>
    <cfRule type="containsText" dxfId="1226" priority="544" operator="containsText" text="Mayor">
      <formula>NOT(ISERROR(SEARCH("Mayor",L15)))</formula>
    </cfRule>
    <cfRule type="containsText" dxfId="1225" priority="545" operator="containsText" text="Menor">
      <formula>NOT(ISERROR(SEARCH("Menor",L15)))</formula>
    </cfRule>
    <cfRule type="containsText" dxfId="1224" priority="546" operator="containsText" text="Leve">
      <formula>NOT(ISERROR(SEARCH("Leve",L15)))</formula>
    </cfRule>
  </conditionalFormatting>
  <conditionalFormatting sqref="K20:L20">
    <cfRule type="containsText" dxfId="1223" priority="537" operator="containsText" text="3- Moderado">
      <formula>NOT(ISERROR(SEARCH("3- Moderado",K20)))</formula>
    </cfRule>
    <cfRule type="containsText" dxfId="1222" priority="538" operator="containsText" text="6- Moderado">
      <formula>NOT(ISERROR(SEARCH("6- Moderado",K20)))</formula>
    </cfRule>
    <cfRule type="containsText" dxfId="1221" priority="539" operator="containsText" text="4- Moderado">
      <formula>NOT(ISERROR(SEARCH("4- Moderado",K20)))</formula>
    </cfRule>
    <cfRule type="containsText" dxfId="1220" priority="540" operator="containsText" text="3- Bajo">
      <formula>NOT(ISERROR(SEARCH("3- Bajo",K20)))</formula>
    </cfRule>
    <cfRule type="containsText" dxfId="1219" priority="541" operator="containsText" text="4- Bajo">
      <formula>NOT(ISERROR(SEARCH("4- Bajo",K20)))</formula>
    </cfRule>
    <cfRule type="containsText" dxfId="1218" priority="542" operator="containsText" text="1- Bajo">
      <formula>NOT(ISERROR(SEARCH("1- Bajo",K20)))</formula>
    </cfRule>
  </conditionalFormatting>
  <conditionalFormatting sqref="H20:I20">
    <cfRule type="containsText" dxfId="1217" priority="531" operator="containsText" text="3- Moderado">
      <formula>NOT(ISERROR(SEARCH("3- Moderado",H20)))</formula>
    </cfRule>
    <cfRule type="containsText" dxfId="1216" priority="532" operator="containsText" text="6- Moderado">
      <formula>NOT(ISERROR(SEARCH("6- Moderado",H20)))</formula>
    </cfRule>
    <cfRule type="containsText" dxfId="1215" priority="533" operator="containsText" text="4- Moderado">
      <formula>NOT(ISERROR(SEARCH("4- Moderado",H20)))</formula>
    </cfRule>
    <cfRule type="containsText" dxfId="1214" priority="534" operator="containsText" text="3- Bajo">
      <formula>NOT(ISERROR(SEARCH("3- Bajo",H20)))</formula>
    </cfRule>
    <cfRule type="containsText" dxfId="1213" priority="535" operator="containsText" text="4- Bajo">
      <formula>NOT(ISERROR(SEARCH("4- Bajo",H20)))</formula>
    </cfRule>
    <cfRule type="containsText" dxfId="1212" priority="536" operator="containsText" text="1- Bajo">
      <formula>NOT(ISERROR(SEARCH("1- Bajo",H20)))</formula>
    </cfRule>
  </conditionalFormatting>
  <conditionalFormatting sqref="A20 C20:E20">
    <cfRule type="containsText" dxfId="1211" priority="525" operator="containsText" text="3- Moderado">
      <formula>NOT(ISERROR(SEARCH("3- Moderado",A20)))</formula>
    </cfRule>
    <cfRule type="containsText" dxfId="1210" priority="526" operator="containsText" text="6- Moderado">
      <formula>NOT(ISERROR(SEARCH("6- Moderado",A20)))</formula>
    </cfRule>
    <cfRule type="containsText" dxfId="1209" priority="527" operator="containsText" text="4- Moderado">
      <formula>NOT(ISERROR(SEARCH("4- Moderado",A20)))</formula>
    </cfRule>
    <cfRule type="containsText" dxfId="1208" priority="528" operator="containsText" text="3- Bajo">
      <formula>NOT(ISERROR(SEARCH("3- Bajo",A20)))</formula>
    </cfRule>
    <cfRule type="containsText" dxfId="1207" priority="529" operator="containsText" text="4- Bajo">
      <formula>NOT(ISERROR(SEARCH("4- Bajo",A20)))</formula>
    </cfRule>
    <cfRule type="containsText" dxfId="1206" priority="530" operator="containsText" text="1- Bajo">
      <formula>NOT(ISERROR(SEARCH("1- Bajo",A20)))</formula>
    </cfRule>
  </conditionalFormatting>
  <conditionalFormatting sqref="F20:G20">
    <cfRule type="containsText" dxfId="1205" priority="519" operator="containsText" text="3- Moderado">
      <formula>NOT(ISERROR(SEARCH("3- Moderado",F20)))</formula>
    </cfRule>
    <cfRule type="containsText" dxfId="1204" priority="520" operator="containsText" text="6- Moderado">
      <formula>NOT(ISERROR(SEARCH("6- Moderado",F20)))</formula>
    </cfRule>
    <cfRule type="containsText" dxfId="1203" priority="521" operator="containsText" text="4- Moderado">
      <formula>NOT(ISERROR(SEARCH("4- Moderado",F20)))</formula>
    </cfRule>
    <cfRule type="containsText" dxfId="1202" priority="522" operator="containsText" text="3- Bajo">
      <formula>NOT(ISERROR(SEARCH("3- Bajo",F20)))</formula>
    </cfRule>
    <cfRule type="containsText" dxfId="1201" priority="523" operator="containsText" text="4- Bajo">
      <formula>NOT(ISERROR(SEARCH("4- Bajo",F20)))</formula>
    </cfRule>
    <cfRule type="containsText" dxfId="1200" priority="524" operator="containsText" text="1- Bajo">
      <formula>NOT(ISERROR(SEARCH("1- Bajo",F20)))</formula>
    </cfRule>
  </conditionalFormatting>
  <conditionalFormatting sqref="J20:J24">
    <cfRule type="containsText" dxfId="1199" priority="514" operator="containsText" text="Bajo">
      <formula>NOT(ISERROR(SEARCH("Bajo",J20)))</formula>
    </cfRule>
    <cfRule type="containsText" dxfId="1198" priority="515" operator="containsText" text="Moderado">
      <formula>NOT(ISERROR(SEARCH("Moderado",J20)))</formula>
    </cfRule>
    <cfRule type="containsText" dxfId="1197" priority="516" operator="containsText" text="Alto">
      <formula>NOT(ISERROR(SEARCH("Alto",J20)))</formula>
    </cfRule>
    <cfRule type="containsText" dxfId="1196" priority="517" operator="containsText" text="Extremo">
      <formula>NOT(ISERROR(SEARCH("Extremo",J20)))</formula>
    </cfRule>
    <cfRule type="colorScale" priority="518">
      <colorScale>
        <cfvo type="min"/>
        <cfvo type="max"/>
        <color rgb="FFFF7128"/>
        <color rgb="FFFFEF9C"/>
      </colorScale>
    </cfRule>
  </conditionalFormatting>
  <conditionalFormatting sqref="M20:M24">
    <cfRule type="containsText" dxfId="1195" priority="489" operator="containsText" text="Moderado">
      <formula>NOT(ISERROR(SEARCH("Moderado",M20)))</formula>
    </cfRule>
    <cfRule type="containsText" dxfId="1194" priority="509" operator="containsText" text="Bajo">
      <formula>NOT(ISERROR(SEARCH("Bajo",M20)))</formula>
    </cfRule>
    <cfRule type="containsText" dxfId="1193" priority="510" operator="containsText" text="Moderado">
      <formula>NOT(ISERROR(SEARCH("Moderado",M20)))</formula>
    </cfRule>
    <cfRule type="containsText" dxfId="1192" priority="511" operator="containsText" text="Alto">
      <formula>NOT(ISERROR(SEARCH("Alto",M20)))</formula>
    </cfRule>
    <cfRule type="containsText" dxfId="1191" priority="512" operator="containsText" text="Extremo">
      <formula>NOT(ISERROR(SEARCH("Extremo",M20)))</formula>
    </cfRule>
    <cfRule type="colorScale" priority="513">
      <colorScale>
        <cfvo type="min"/>
        <cfvo type="max"/>
        <color rgb="FFFF7128"/>
        <color rgb="FFFFEF9C"/>
      </colorScale>
    </cfRule>
  </conditionalFormatting>
  <conditionalFormatting sqref="N20">
    <cfRule type="containsText" dxfId="1190" priority="503" operator="containsText" text="3- Moderado">
      <formula>NOT(ISERROR(SEARCH("3- Moderado",N20)))</formula>
    </cfRule>
    <cfRule type="containsText" dxfId="1189" priority="504" operator="containsText" text="6- Moderado">
      <formula>NOT(ISERROR(SEARCH("6- Moderado",N20)))</formula>
    </cfRule>
    <cfRule type="containsText" dxfId="1188" priority="505" operator="containsText" text="4- Moderado">
      <formula>NOT(ISERROR(SEARCH("4- Moderado",N20)))</formula>
    </cfRule>
    <cfRule type="containsText" dxfId="1187" priority="506" operator="containsText" text="3- Bajo">
      <formula>NOT(ISERROR(SEARCH("3- Bajo",N20)))</formula>
    </cfRule>
    <cfRule type="containsText" dxfId="1186" priority="507" operator="containsText" text="4- Bajo">
      <formula>NOT(ISERROR(SEARCH("4- Bajo",N20)))</formula>
    </cfRule>
    <cfRule type="containsText" dxfId="1185" priority="508" operator="containsText" text="1- Bajo">
      <formula>NOT(ISERROR(SEARCH("1- Bajo",N20)))</formula>
    </cfRule>
  </conditionalFormatting>
  <conditionalFormatting sqref="H20:H24">
    <cfRule type="containsText" dxfId="1184" priority="490" operator="containsText" text="Muy Alta">
      <formula>NOT(ISERROR(SEARCH("Muy Alta",H20)))</formula>
    </cfRule>
    <cfRule type="containsText" dxfId="1183" priority="491" operator="containsText" text="Alta">
      <formula>NOT(ISERROR(SEARCH("Alta",H20)))</formula>
    </cfRule>
    <cfRule type="containsText" dxfId="1182" priority="492" operator="containsText" text="Muy Alta">
      <formula>NOT(ISERROR(SEARCH("Muy Alta",H20)))</formula>
    </cfRule>
    <cfRule type="containsText" dxfId="1181" priority="497" operator="containsText" text="Muy Baja">
      <formula>NOT(ISERROR(SEARCH("Muy Baja",H20)))</formula>
    </cfRule>
    <cfRule type="containsText" dxfId="1180" priority="498" operator="containsText" text="Baja">
      <formula>NOT(ISERROR(SEARCH("Baja",H20)))</formula>
    </cfRule>
    <cfRule type="containsText" dxfId="1179" priority="499" operator="containsText" text="Media">
      <formula>NOT(ISERROR(SEARCH("Media",H20)))</formula>
    </cfRule>
    <cfRule type="containsText" dxfId="1178" priority="500" operator="containsText" text="Alta">
      <formula>NOT(ISERROR(SEARCH("Alta",H20)))</formula>
    </cfRule>
    <cfRule type="containsText" dxfId="1177" priority="502" operator="containsText" text="Muy Alta">
      <formula>NOT(ISERROR(SEARCH("Muy Alta",H20)))</formula>
    </cfRule>
  </conditionalFormatting>
  <conditionalFormatting sqref="I20:I24">
    <cfRule type="containsText" dxfId="1176" priority="493" operator="containsText" text="Catastrófico">
      <formula>NOT(ISERROR(SEARCH("Catastrófico",I20)))</formula>
    </cfRule>
    <cfRule type="containsText" dxfId="1175" priority="494" operator="containsText" text="Mayor">
      <formula>NOT(ISERROR(SEARCH("Mayor",I20)))</formula>
    </cfRule>
    <cfRule type="containsText" dxfId="1174" priority="495" operator="containsText" text="Menor">
      <formula>NOT(ISERROR(SEARCH("Menor",I20)))</formula>
    </cfRule>
    <cfRule type="containsText" dxfId="1173" priority="496" operator="containsText" text="Leve">
      <formula>NOT(ISERROR(SEARCH("Leve",I20)))</formula>
    </cfRule>
    <cfRule type="containsText" dxfId="1172" priority="501" operator="containsText" text="Moderado">
      <formula>NOT(ISERROR(SEARCH("Moderado",I20)))</formula>
    </cfRule>
  </conditionalFormatting>
  <conditionalFormatting sqref="K20:K24">
    <cfRule type="containsText" dxfId="1171" priority="488" operator="containsText" text="Media">
      <formula>NOT(ISERROR(SEARCH("Media",K20)))</formula>
    </cfRule>
  </conditionalFormatting>
  <conditionalFormatting sqref="L20:L24">
    <cfRule type="containsText" dxfId="1170" priority="487" operator="containsText" text="Moderado">
      <formula>NOT(ISERROR(SEARCH("Moderado",L20)))</formula>
    </cfRule>
  </conditionalFormatting>
  <conditionalFormatting sqref="J20:J24">
    <cfRule type="containsText" dxfId="1169" priority="486" operator="containsText" text="Moderado">
      <formula>NOT(ISERROR(SEARCH("Moderado",J20)))</formula>
    </cfRule>
  </conditionalFormatting>
  <conditionalFormatting sqref="J20:J24">
    <cfRule type="containsText" dxfId="1168" priority="484" operator="containsText" text="Bajo">
      <formula>NOT(ISERROR(SEARCH("Bajo",J20)))</formula>
    </cfRule>
    <cfRule type="containsText" dxfId="1167" priority="485" operator="containsText" text="Extremo">
      <formula>NOT(ISERROR(SEARCH("Extremo",J20)))</formula>
    </cfRule>
  </conditionalFormatting>
  <conditionalFormatting sqref="K20:K24">
    <cfRule type="containsText" dxfId="1166" priority="482" operator="containsText" text="Baja">
      <formula>NOT(ISERROR(SEARCH("Baja",K20)))</formula>
    </cfRule>
    <cfRule type="containsText" dxfId="1165" priority="483" operator="containsText" text="Muy Baja">
      <formula>NOT(ISERROR(SEARCH("Muy Baja",K20)))</formula>
    </cfRule>
  </conditionalFormatting>
  <conditionalFormatting sqref="K20:K24">
    <cfRule type="containsText" dxfId="1164" priority="480" operator="containsText" text="Muy Alta">
      <formula>NOT(ISERROR(SEARCH("Muy Alta",K20)))</formula>
    </cfRule>
    <cfRule type="containsText" dxfId="1163" priority="481" operator="containsText" text="Alta">
      <formula>NOT(ISERROR(SEARCH("Alta",K20)))</formula>
    </cfRule>
  </conditionalFormatting>
  <conditionalFormatting sqref="L20:L24">
    <cfRule type="containsText" dxfId="1162" priority="476" operator="containsText" text="Catastrófico">
      <formula>NOT(ISERROR(SEARCH("Catastrófico",L20)))</formula>
    </cfRule>
    <cfRule type="containsText" dxfId="1161" priority="477" operator="containsText" text="Mayor">
      <formula>NOT(ISERROR(SEARCH("Mayor",L20)))</formula>
    </cfRule>
    <cfRule type="containsText" dxfId="1160" priority="478" operator="containsText" text="Menor">
      <formula>NOT(ISERROR(SEARCH("Menor",L20)))</formula>
    </cfRule>
    <cfRule type="containsText" dxfId="1159" priority="479" operator="containsText" text="Leve">
      <formula>NOT(ISERROR(SEARCH("Leve",L20)))</formula>
    </cfRule>
  </conditionalFormatting>
  <conditionalFormatting sqref="K30:L30">
    <cfRule type="containsText" dxfId="1158" priority="470" operator="containsText" text="3- Moderado">
      <formula>NOT(ISERROR(SEARCH("3- Moderado",K30)))</formula>
    </cfRule>
    <cfRule type="containsText" dxfId="1157" priority="471" operator="containsText" text="6- Moderado">
      <formula>NOT(ISERROR(SEARCH("6- Moderado",K30)))</formula>
    </cfRule>
    <cfRule type="containsText" dxfId="1156" priority="472" operator="containsText" text="4- Moderado">
      <formula>NOT(ISERROR(SEARCH("4- Moderado",K30)))</formula>
    </cfRule>
    <cfRule type="containsText" dxfId="1155" priority="473" operator="containsText" text="3- Bajo">
      <formula>NOT(ISERROR(SEARCH("3- Bajo",K30)))</formula>
    </cfRule>
    <cfRule type="containsText" dxfId="1154" priority="474" operator="containsText" text="4- Bajo">
      <formula>NOT(ISERROR(SEARCH("4- Bajo",K30)))</formula>
    </cfRule>
    <cfRule type="containsText" dxfId="1153" priority="475" operator="containsText" text="1- Bajo">
      <formula>NOT(ISERROR(SEARCH("1- Bajo",K30)))</formula>
    </cfRule>
  </conditionalFormatting>
  <conditionalFormatting sqref="H30:I30">
    <cfRule type="containsText" dxfId="1152" priority="464" operator="containsText" text="3- Moderado">
      <formula>NOT(ISERROR(SEARCH("3- Moderado",H30)))</formula>
    </cfRule>
    <cfRule type="containsText" dxfId="1151" priority="465" operator="containsText" text="6- Moderado">
      <formula>NOT(ISERROR(SEARCH("6- Moderado",H30)))</formula>
    </cfRule>
    <cfRule type="containsText" dxfId="1150" priority="466" operator="containsText" text="4- Moderado">
      <formula>NOT(ISERROR(SEARCH("4- Moderado",H30)))</formula>
    </cfRule>
    <cfRule type="containsText" dxfId="1149" priority="467" operator="containsText" text="3- Bajo">
      <formula>NOT(ISERROR(SEARCH("3- Bajo",H30)))</formula>
    </cfRule>
    <cfRule type="containsText" dxfId="1148" priority="468" operator="containsText" text="4- Bajo">
      <formula>NOT(ISERROR(SEARCH("4- Bajo",H30)))</formula>
    </cfRule>
    <cfRule type="containsText" dxfId="1147" priority="469" operator="containsText" text="1- Bajo">
      <formula>NOT(ISERROR(SEARCH("1- Bajo",H30)))</formula>
    </cfRule>
  </conditionalFormatting>
  <conditionalFormatting sqref="A30 C30:E30">
    <cfRule type="containsText" dxfId="1146" priority="458" operator="containsText" text="3- Moderado">
      <formula>NOT(ISERROR(SEARCH("3- Moderado",A30)))</formula>
    </cfRule>
    <cfRule type="containsText" dxfId="1145" priority="459" operator="containsText" text="6- Moderado">
      <formula>NOT(ISERROR(SEARCH("6- Moderado",A30)))</formula>
    </cfRule>
    <cfRule type="containsText" dxfId="1144" priority="460" operator="containsText" text="4- Moderado">
      <formula>NOT(ISERROR(SEARCH("4- Moderado",A30)))</formula>
    </cfRule>
    <cfRule type="containsText" dxfId="1143" priority="461" operator="containsText" text="3- Bajo">
      <formula>NOT(ISERROR(SEARCH("3- Bajo",A30)))</formula>
    </cfRule>
    <cfRule type="containsText" dxfId="1142" priority="462" operator="containsText" text="4- Bajo">
      <formula>NOT(ISERROR(SEARCH("4- Bajo",A30)))</formula>
    </cfRule>
    <cfRule type="containsText" dxfId="1141" priority="463" operator="containsText" text="1- Bajo">
      <formula>NOT(ISERROR(SEARCH("1- Bajo",A30)))</formula>
    </cfRule>
  </conditionalFormatting>
  <conditionalFormatting sqref="F30:G30">
    <cfRule type="containsText" dxfId="1140" priority="452" operator="containsText" text="3- Moderado">
      <formula>NOT(ISERROR(SEARCH("3- Moderado",F30)))</formula>
    </cfRule>
    <cfRule type="containsText" dxfId="1139" priority="453" operator="containsText" text="6- Moderado">
      <formula>NOT(ISERROR(SEARCH("6- Moderado",F30)))</formula>
    </cfRule>
    <cfRule type="containsText" dxfId="1138" priority="454" operator="containsText" text="4- Moderado">
      <formula>NOT(ISERROR(SEARCH("4- Moderado",F30)))</formula>
    </cfRule>
    <cfRule type="containsText" dxfId="1137" priority="455" operator="containsText" text="3- Bajo">
      <formula>NOT(ISERROR(SEARCH("3- Bajo",F30)))</formula>
    </cfRule>
    <cfRule type="containsText" dxfId="1136" priority="456" operator="containsText" text="4- Bajo">
      <formula>NOT(ISERROR(SEARCH("4- Bajo",F30)))</formula>
    </cfRule>
    <cfRule type="containsText" dxfId="1135" priority="457" operator="containsText" text="1- Bajo">
      <formula>NOT(ISERROR(SEARCH("1- Bajo",F30)))</formula>
    </cfRule>
  </conditionalFormatting>
  <conditionalFormatting sqref="J30:J34">
    <cfRule type="containsText" dxfId="1134" priority="447" operator="containsText" text="Bajo">
      <formula>NOT(ISERROR(SEARCH("Bajo",J30)))</formula>
    </cfRule>
    <cfRule type="containsText" dxfId="1133" priority="448" operator="containsText" text="Moderado">
      <formula>NOT(ISERROR(SEARCH("Moderado",J30)))</formula>
    </cfRule>
    <cfRule type="containsText" dxfId="1132" priority="449" operator="containsText" text="Alto">
      <formula>NOT(ISERROR(SEARCH("Alto",J30)))</formula>
    </cfRule>
    <cfRule type="containsText" dxfId="1131" priority="450" operator="containsText" text="Extremo">
      <formula>NOT(ISERROR(SEARCH("Extremo",J30)))</formula>
    </cfRule>
    <cfRule type="colorScale" priority="451">
      <colorScale>
        <cfvo type="min"/>
        <cfvo type="max"/>
        <color rgb="FFFF7128"/>
        <color rgb="FFFFEF9C"/>
      </colorScale>
    </cfRule>
  </conditionalFormatting>
  <conditionalFormatting sqref="M30:M34">
    <cfRule type="containsText" dxfId="1130" priority="422" operator="containsText" text="Moderado">
      <formula>NOT(ISERROR(SEARCH("Moderado",M30)))</formula>
    </cfRule>
    <cfRule type="containsText" dxfId="1129" priority="442" operator="containsText" text="Bajo">
      <formula>NOT(ISERROR(SEARCH("Bajo",M30)))</formula>
    </cfRule>
    <cfRule type="containsText" dxfId="1128" priority="443" operator="containsText" text="Moderado">
      <formula>NOT(ISERROR(SEARCH("Moderado",M30)))</formula>
    </cfRule>
    <cfRule type="containsText" dxfId="1127" priority="444" operator="containsText" text="Alto">
      <formula>NOT(ISERROR(SEARCH("Alto",M30)))</formula>
    </cfRule>
    <cfRule type="containsText" dxfId="1126" priority="445" operator="containsText" text="Extremo">
      <formula>NOT(ISERROR(SEARCH("Extremo",M30)))</formula>
    </cfRule>
    <cfRule type="colorScale" priority="446">
      <colorScale>
        <cfvo type="min"/>
        <cfvo type="max"/>
        <color rgb="FFFF7128"/>
        <color rgb="FFFFEF9C"/>
      </colorScale>
    </cfRule>
  </conditionalFormatting>
  <conditionalFormatting sqref="N30">
    <cfRule type="containsText" dxfId="1125" priority="436" operator="containsText" text="3- Moderado">
      <formula>NOT(ISERROR(SEARCH("3- Moderado",N30)))</formula>
    </cfRule>
    <cfRule type="containsText" dxfId="1124" priority="437" operator="containsText" text="6- Moderado">
      <formula>NOT(ISERROR(SEARCH("6- Moderado",N30)))</formula>
    </cfRule>
    <cfRule type="containsText" dxfId="1123" priority="438" operator="containsText" text="4- Moderado">
      <formula>NOT(ISERROR(SEARCH("4- Moderado",N30)))</formula>
    </cfRule>
    <cfRule type="containsText" dxfId="1122" priority="439" operator="containsText" text="3- Bajo">
      <formula>NOT(ISERROR(SEARCH("3- Bajo",N30)))</formula>
    </cfRule>
    <cfRule type="containsText" dxfId="1121" priority="440" operator="containsText" text="4- Bajo">
      <formula>NOT(ISERROR(SEARCH("4- Bajo",N30)))</formula>
    </cfRule>
    <cfRule type="containsText" dxfId="1120" priority="441" operator="containsText" text="1- Bajo">
      <formula>NOT(ISERROR(SEARCH("1- Bajo",N30)))</formula>
    </cfRule>
  </conditionalFormatting>
  <conditionalFormatting sqref="H30:H34">
    <cfRule type="containsText" dxfId="1119" priority="423" operator="containsText" text="Muy Alta">
      <formula>NOT(ISERROR(SEARCH("Muy Alta",H30)))</formula>
    </cfRule>
    <cfRule type="containsText" dxfId="1118" priority="424" operator="containsText" text="Alta">
      <formula>NOT(ISERROR(SEARCH("Alta",H30)))</formula>
    </cfRule>
    <cfRule type="containsText" dxfId="1117" priority="425" operator="containsText" text="Muy Alta">
      <formula>NOT(ISERROR(SEARCH("Muy Alta",H30)))</formula>
    </cfRule>
    <cfRule type="containsText" dxfId="1116" priority="430" operator="containsText" text="Muy Baja">
      <formula>NOT(ISERROR(SEARCH("Muy Baja",H30)))</formula>
    </cfRule>
    <cfRule type="containsText" dxfId="1115" priority="431" operator="containsText" text="Baja">
      <formula>NOT(ISERROR(SEARCH("Baja",H30)))</formula>
    </cfRule>
    <cfRule type="containsText" dxfId="1114" priority="432" operator="containsText" text="Media">
      <formula>NOT(ISERROR(SEARCH("Media",H30)))</formula>
    </cfRule>
    <cfRule type="containsText" dxfId="1113" priority="433" operator="containsText" text="Alta">
      <formula>NOT(ISERROR(SEARCH("Alta",H30)))</formula>
    </cfRule>
    <cfRule type="containsText" dxfId="1112" priority="435" operator="containsText" text="Muy Alta">
      <formula>NOT(ISERROR(SEARCH("Muy Alta",H30)))</formula>
    </cfRule>
  </conditionalFormatting>
  <conditionalFormatting sqref="I30:I34">
    <cfRule type="containsText" dxfId="1111" priority="426" operator="containsText" text="Catastrófico">
      <formula>NOT(ISERROR(SEARCH("Catastrófico",I30)))</formula>
    </cfRule>
    <cfRule type="containsText" dxfId="1110" priority="427" operator="containsText" text="Mayor">
      <formula>NOT(ISERROR(SEARCH("Mayor",I30)))</formula>
    </cfRule>
    <cfRule type="containsText" dxfId="1109" priority="428" operator="containsText" text="Menor">
      <formula>NOT(ISERROR(SEARCH("Menor",I30)))</formula>
    </cfRule>
    <cfRule type="containsText" dxfId="1108" priority="429" operator="containsText" text="Leve">
      <formula>NOT(ISERROR(SEARCH("Leve",I30)))</formula>
    </cfRule>
    <cfRule type="containsText" dxfId="1107" priority="434" operator="containsText" text="Moderado">
      <formula>NOT(ISERROR(SEARCH("Moderado",I30)))</formula>
    </cfRule>
  </conditionalFormatting>
  <conditionalFormatting sqref="K30:K34">
    <cfRule type="containsText" dxfId="1106" priority="421" operator="containsText" text="Media">
      <formula>NOT(ISERROR(SEARCH("Media",K30)))</formula>
    </cfRule>
  </conditionalFormatting>
  <conditionalFormatting sqref="L30:L34">
    <cfRule type="containsText" dxfId="1105" priority="420" operator="containsText" text="Moderado">
      <formula>NOT(ISERROR(SEARCH("Moderado",L30)))</formula>
    </cfRule>
  </conditionalFormatting>
  <conditionalFormatting sqref="J30:J34">
    <cfRule type="containsText" dxfId="1104" priority="419" operator="containsText" text="Moderado">
      <formula>NOT(ISERROR(SEARCH("Moderado",J30)))</formula>
    </cfRule>
  </conditionalFormatting>
  <conditionalFormatting sqref="J30:J34">
    <cfRule type="containsText" dxfId="1103" priority="417" operator="containsText" text="Bajo">
      <formula>NOT(ISERROR(SEARCH("Bajo",J30)))</formula>
    </cfRule>
    <cfRule type="containsText" dxfId="1102" priority="418" operator="containsText" text="Extremo">
      <formula>NOT(ISERROR(SEARCH("Extremo",J30)))</formula>
    </cfRule>
  </conditionalFormatting>
  <conditionalFormatting sqref="K30:K34">
    <cfRule type="containsText" dxfId="1101" priority="415" operator="containsText" text="Baja">
      <formula>NOT(ISERROR(SEARCH("Baja",K30)))</formula>
    </cfRule>
    <cfRule type="containsText" dxfId="1100" priority="416" operator="containsText" text="Muy Baja">
      <formula>NOT(ISERROR(SEARCH("Muy Baja",K30)))</formula>
    </cfRule>
  </conditionalFormatting>
  <conditionalFormatting sqref="K30:K34">
    <cfRule type="containsText" dxfId="1099" priority="413" operator="containsText" text="Muy Alta">
      <formula>NOT(ISERROR(SEARCH("Muy Alta",K30)))</formula>
    </cfRule>
    <cfRule type="containsText" dxfId="1098" priority="414" operator="containsText" text="Alta">
      <formula>NOT(ISERROR(SEARCH("Alta",K30)))</formula>
    </cfRule>
  </conditionalFormatting>
  <conditionalFormatting sqref="L30:L34">
    <cfRule type="containsText" dxfId="1097" priority="409" operator="containsText" text="Catastrófico">
      <formula>NOT(ISERROR(SEARCH("Catastrófico",L30)))</formula>
    </cfRule>
    <cfRule type="containsText" dxfId="1096" priority="410" operator="containsText" text="Mayor">
      <formula>NOT(ISERROR(SEARCH("Mayor",L30)))</formula>
    </cfRule>
    <cfRule type="containsText" dxfId="1095" priority="411" operator="containsText" text="Menor">
      <formula>NOT(ISERROR(SEARCH("Menor",L30)))</formula>
    </cfRule>
    <cfRule type="containsText" dxfId="1094" priority="412" operator="containsText" text="Leve">
      <formula>NOT(ISERROR(SEARCH("Leve",L30)))</formula>
    </cfRule>
  </conditionalFormatting>
  <conditionalFormatting sqref="K35:L35">
    <cfRule type="containsText" dxfId="1093" priority="403" operator="containsText" text="3- Moderado">
      <formula>NOT(ISERROR(SEARCH("3- Moderado",K35)))</formula>
    </cfRule>
    <cfRule type="containsText" dxfId="1092" priority="404" operator="containsText" text="6- Moderado">
      <formula>NOT(ISERROR(SEARCH("6- Moderado",K35)))</formula>
    </cfRule>
    <cfRule type="containsText" dxfId="1091" priority="405" operator="containsText" text="4- Moderado">
      <formula>NOT(ISERROR(SEARCH("4- Moderado",K35)))</formula>
    </cfRule>
    <cfRule type="containsText" dxfId="1090" priority="406" operator="containsText" text="3- Bajo">
      <formula>NOT(ISERROR(SEARCH("3- Bajo",K35)))</formula>
    </cfRule>
    <cfRule type="containsText" dxfId="1089" priority="407" operator="containsText" text="4- Bajo">
      <formula>NOT(ISERROR(SEARCH("4- Bajo",K35)))</formula>
    </cfRule>
    <cfRule type="containsText" dxfId="1088" priority="408" operator="containsText" text="1- Bajo">
      <formula>NOT(ISERROR(SEARCH("1- Bajo",K35)))</formula>
    </cfRule>
  </conditionalFormatting>
  <conditionalFormatting sqref="H35:I35">
    <cfRule type="containsText" dxfId="1087" priority="397" operator="containsText" text="3- Moderado">
      <formula>NOT(ISERROR(SEARCH("3- Moderado",H35)))</formula>
    </cfRule>
    <cfRule type="containsText" dxfId="1086" priority="398" operator="containsText" text="6- Moderado">
      <formula>NOT(ISERROR(SEARCH("6- Moderado",H35)))</formula>
    </cfRule>
    <cfRule type="containsText" dxfId="1085" priority="399" operator="containsText" text="4- Moderado">
      <formula>NOT(ISERROR(SEARCH("4- Moderado",H35)))</formula>
    </cfRule>
    <cfRule type="containsText" dxfId="1084" priority="400" operator="containsText" text="3- Bajo">
      <formula>NOT(ISERROR(SEARCH("3- Bajo",H35)))</formula>
    </cfRule>
    <cfRule type="containsText" dxfId="1083" priority="401" operator="containsText" text="4- Bajo">
      <formula>NOT(ISERROR(SEARCH("4- Bajo",H35)))</formula>
    </cfRule>
    <cfRule type="containsText" dxfId="1082" priority="402" operator="containsText" text="1- Bajo">
      <formula>NOT(ISERROR(SEARCH("1- Bajo",H35)))</formula>
    </cfRule>
  </conditionalFormatting>
  <conditionalFormatting sqref="A35 C35:E35">
    <cfRule type="containsText" dxfId="1081" priority="391" operator="containsText" text="3- Moderado">
      <formula>NOT(ISERROR(SEARCH("3- Moderado",A35)))</formula>
    </cfRule>
    <cfRule type="containsText" dxfId="1080" priority="392" operator="containsText" text="6- Moderado">
      <formula>NOT(ISERROR(SEARCH("6- Moderado",A35)))</formula>
    </cfRule>
    <cfRule type="containsText" dxfId="1079" priority="393" operator="containsText" text="4- Moderado">
      <formula>NOT(ISERROR(SEARCH("4- Moderado",A35)))</formula>
    </cfRule>
    <cfRule type="containsText" dxfId="1078" priority="394" operator="containsText" text="3- Bajo">
      <formula>NOT(ISERROR(SEARCH("3- Bajo",A35)))</formula>
    </cfRule>
    <cfRule type="containsText" dxfId="1077" priority="395" operator="containsText" text="4- Bajo">
      <formula>NOT(ISERROR(SEARCH("4- Bajo",A35)))</formula>
    </cfRule>
    <cfRule type="containsText" dxfId="1076" priority="396" operator="containsText" text="1- Bajo">
      <formula>NOT(ISERROR(SEARCH("1- Bajo",A35)))</formula>
    </cfRule>
  </conditionalFormatting>
  <conditionalFormatting sqref="F35:G35">
    <cfRule type="containsText" dxfId="1075" priority="385" operator="containsText" text="3- Moderado">
      <formula>NOT(ISERROR(SEARCH("3- Moderado",F35)))</formula>
    </cfRule>
    <cfRule type="containsText" dxfId="1074" priority="386" operator="containsText" text="6- Moderado">
      <formula>NOT(ISERROR(SEARCH("6- Moderado",F35)))</formula>
    </cfRule>
    <cfRule type="containsText" dxfId="1073" priority="387" operator="containsText" text="4- Moderado">
      <formula>NOT(ISERROR(SEARCH("4- Moderado",F35)))</formula>
    </cfRule>
    <cfRule type="containsText" dxfId="1072" priority="388" operator="containsText" text="3- Bajo">
      <formula>NOT(ISERROR(SEARCH("3- Bajo",F35)))</formula>
    </cfRule>
    <cfRule type="containsText" dxfId="1071" priority="389" operator="containsText" text="4- Bajo">
      <formula>NOT(ISERROR(SEARCH("4- Bajo",F35)))</formula>
    </cfRule>
    <cfRule type="containsText" dxfId="1070" priority="390" operator="containsText" text="1- Bajo">
      <formula>NOT(ISERROR(SEARCH("1- Bajo",F35)))</formula>
    </cfRule>
  </conditionalFormatting>
  <conditionalFormatting sqref="J35:J39">
    <cfRule type="containsText" dxfId="1069" priority="380" operator="containsText" text="Bajo">
      <formula>NOT(ISERROR(SEARCH("Bajo",J35)))</formula>
    </cfRule>
    <cfRule type="containsText" dxfId="1068" priority="381" operator="containsText" text="Moderado">
      <formula>NOT(ISERROR(SEARCH("Moderado",J35)))</formula>
    </cfRule>
    <cfRule type="containsText" dxfId="1067" priority="382" operator="containsText" text="Alto">
      <formula>NOT(ISERROR(SEARCH("Alto",J35)))</formula>
    </cfRule>
    <cfRule type="containsText" dxfId="1066" priority="383" operator="containsText" text="Extremo">
      <formula>NOT(ISERROR(SEARCH("Extremo",J35)))</formula>
    </cfRule>
    <cfRule type="colorScale" priority="384">
      <colorScale>
        <cfvo type="min"/>
        <cfvo type="max"/>
        <color rgb="FFFF7128"/>
        <color rgb="FFFFEF9C"/>
      </colorScale>
    </cfRule>
  </conditionalFormatting>
  <conditionalFormatting sqref="M35:M39">
    <cfRule type="containsText" dxfId="1065" priority="355" operator="containsText" text="Moderado">
      <formula>NOT(ISERROR(SEARCH("Moderado",M35)))</formula>
    </cfRule>
    <cfRule type="containsText" dxfId="1064" priority="375" operator="containsText" text="Bajo">
      <formula>NOT(ISERROR(SEARCH("Bajo",M35)))</formula>
    </cfRule>
    <cfRule type="containsText" dxfId="1063" priority="376" operator="containsText" text="Moderado">
      <formula>NOT(ISERROR(SEARCH("Moderado",M35)))</formula>
    </cfRule>
    <cfRule type="containsText" dxfId="1062" priority="377" operator="containsText" text="Alto">
      <formula>NOT(ISERROR(SEARCH("Alto",M35)))</formula>
    </cfRule>
    <cfRule type="containsText" dxfId="1061" priority="378" operator="containsText" text="Extremo">
      <formula>NOT(ISERROR(SEARCH("Extremo",M35)))</formula>
    </cfRule>
    <cfRule type="colorScale" priority="379">
      <colorScale>
        <cfvo type="min"/>
        <cfvo type="max"/>
        <color rgb="FFFF7128"/>
        <color rgb="FFFFEF9C"/>
      </colorScale>
    </cfRule>
  </conditionalFormatting>
  <conditionalFormatting sqref="N35">
    <cfRule type="containsText" dxfId="1060" priority="369" operator="containsText" text="3- Moderado">
      <formula>NOT(ISERROR(SEARCH("3- Moderado",N35)))</formula>
    </cfRule>
    <cfRule type="containsText" dxfId="1059" priority="370" operator="containsText" text="6- Moderado">
      <formula>NOT(ISERROR(SEARCH("6- Moderado",N35)))</formula>
    </cfRule>
    <cfRule type="containsText" dxfId="1058" priority="371" operator="containsText" text="4- Moderado">
      <formula>NOT(ISERROR(SEARCH("4- Moderado",N35)))</formula>
    </cfRule>
    <cfRule type="containsText" dxfId="1057" priority="372" operator="containsText" text="3- Bajo">
      <formula>NOT(ISERROR(SEARCH("3- Bajo",N35)))</formula>
    </cfRule>
    <cfRule type="containsText" dxfId="1056" priority="373" operator="containsText" text="4- Bajo">
      <formula>NOT(ISERROR(SEARCH("4- Bajo",N35)))</formula>
    </cfRule>
    <cfRule type="containsText" dxfId="1055" priority="374" operator="containsText" text="1- Bajo">
      <formula>NOT(ISERROR(SEARCH("1- Bajo",N35)))</formula>
    </cfRule>
  </conditionalFormatting>
  <conditionalFormatting sqref="H35:H39">
    <cfRule type="containsText" dxfId="1054" priority="356" operator="containsText" text="Muy Alta">
      <formula>NOT(ISERROR(SEARCH("Muy Alta",H35)))</formula>
    </cfRule>
    <cfRule type="containsText" dxfId="1053" priority="357" operator="containsText" text="Alta">
      <formula>NOT(ISERROR(SEARCH("Alta",H35)))</formula>
    </cfRule>
    <cfRule type="containsText" dxfId="1052" priority="358" operator="containsText" text="Muy Alta">
      <formula>NOT(ISERROR(SEARCH("Muy Alta",H35)))</formula>
    </cfRule>
    <cfRule type="containsText" dxfId="1051" priority="363" operator="containsText" text="Muy Baja">
      <formula>NOT(ISERROR(SEARCH("Muy Baja",H35)))</formula>
    </cfRule>
    <cfRule type="containsText" dxfId="1050" priority="364" operator="containsText" text="Baja">
      <formula>NOT(ISERROR(SEARCH("Baja",H35)))</formula>
    </cfRule>
    <cfRule type="containsText" dxfId="1049" priority="365" operator="containsText" text="Media">
      <formula>NOT(ISERROR(SEARCH("Media",H35)))</formula>
    </cfRule>
    <cfRule type="containsText" dxfId="1048" priority="366" operator="containsText" text="Alta">
      <formula>NOT(ISERROR(SEARCH("Alta",H35)))</formula>
    </cfRule>
    <cfRule type="containsText" dxfId="1047" priority="368" operator="containsText" text="Muy Alta">
      <formula>NOT(ISERROR(SEARCH("Muy Alta",H35)))</formula>
    </cfRule>
  </conditionalFormatting>
  <conditionalFormatting sqref="I35:I39">
    <cfRule type="containsText" dxfId="1046" priority="359" operator="containsText" text="Catastrófico">
      <formula>NOT(ISERROR(SEARCH("Catastrófico",I35)))</formula>
    </cfRule>
    <cfRule type="containsText" dxfId="1045" priority="360" operator="containsText" text="Mayor">
      <formula>NOT(ISERROR(SEARCH("Mayor",I35)))</formula>
    </cfRule>
    <cfRule type="containsText" dxfId="1044" priority="361" operator="containsText" text="Menor">
      <formula>NOT(ISERROR(SEARCH("Menor",I35)))</formula>
    </cfRule>
    <cfRule type="containsText" dxfId="1043" priority="362" operator="containsText" text="Leve">
      <formula>NOT(ISERROR(SEARCH("Leve",I35)))</formula>
    </cfRule>
    <cfRule type="containsText" dxfId="1042" priority="367" operator="containsText" text="Moderado">
      <formula>NOT(ISERROR(SEARCH("Moderado",I35)))</formula>
    </cfRule>
  </conditionalFormatting>
  <conditionalFormatting sqref="K35:K39">
    <cfRule type="containsText" dxfId="1041" priority="354" operator="containsText" text="Media">
      <formula>NOT(ISERROR(SEARCH("Media",K35)))</formula>
    </cfRule>
  </conditionalFormatting>
  <conditionalFormatting sqref="L35:L39">
    <cfRule type="containsText" dxfId="1040" priority="353" operator="containsText" text="Moderado">
      <formula>NOT(ISERROR(SEARCH("Moderado",L35)))</formula>
    </cfRule>
  </conditionalFormatting>
  <conditionalFormatting sqref="J35:J39">
    <cfRule type="containsText" dxfId="1039" priority="352" operator="containsText" text="Moderado">
      <formula>NOT(ISERROR(SEARCH("Moderado",J35)))</formula>
    </cfRule>
  </conditionalFormatting>
  <conditionalFormatting sqref="J35:J39">
    <cfRule type="containsText" dxfId="1038" priority="350" operator="containsText" text="Bajo">
      <formula>NOT(ISERROR(SEARCH("Bajo",J35)))</formula>
    </cfRule>
    <cfRule type="containsText" dxfId="1037" priority="351" operator="containsText" text="Extremo">
      <formula>NOT(ISERROR(SEARCH("Extremo",J35)))</formula>
    </cfRule>
  </conditionalFormatting>
  <conditionalFormatting sqref="K35:K39">
    <cfRule type="containsText" dxfId="1036" priority="348" operator="containsText" text="Baja">
      <formula>NOT(ISERROR(SEARCH("Baja",K35)))</formula>
    </cfRule>
    <cfRule type="containsText" dxfId="1035" priority="349" operator="containsText" text="Muy Baja">
      <formula>NOT(ISERROR(SEARCH("Muy Baja",K35)))</formula>
    </cfRule>
  </conditionalFormatting>
  <conditionalFormatting sqref="K35:K39">
    <cfRule type="containsText" dxfId="1034" priority="346" operator="containsText" text="Muy Alta">
      <formula>NOT(ISERROR(SEARCH("Muy Alta",K35)))</formula>
    </cfRule>
    <cfRule type="containsText" dxfId="1033" priority="347" operator="containsText" text="Alta">
      <formula>NOT(ISERROR(SEARCH("Alta",K35)))</formula>
    </cfRule>
  </conditionalFormatting>
  <conditionalFormatting sqref="L35:L39">
    <cfRule type="containsText" dxfId="1032" priority="342" operator="containsText" text="Catastrófico">
      <formula>NOT(ISERROR(SEARCH("Catastrófico",L35)))</formula>
    </cfRule>
    <cfRule type="containsText" dxfId="1031" priority="343" operator="containsText" text="Mayor">
      <formula>NOT(ISERROR(SEARCH("Mayor",L35)))</formula>
    </cfRule>
    <cfRule type="containsText" dxfId="1030" priority="344" operator="containsText" text="Menor">
      <formula>NOT(ISERROR(SEARCH("Menor",L35)))</formula>
    </cfRule>
    <cfRule type="containsText" dxfId="1029" priority="345" operator="containsText" text="Leve">
      <formula>NOT(ISERROR(SEARCH("Leve",L35)))</formula>
    </cfRule>
  </conditionalFormatting>
  <conditionalFormatting sqref="K40:L40">
    <cfRule type="containsText" dxfId="1028" priority="336" operator="containsText" text="3- Moderado">
      <formula>NOT(ISERROR(SEARCH("3- Moderado",K40)))</formula>
    </cfRule>
    <cfRule type="containsText" dxfId="1027" priority="337" operator="containsText" text="6- Moderado">
      <formula>NOT(ISERROR(SEARCH("6- Moderado",K40)))</formula>
    </cfRule>
    <cfRule type="containsText" dxfId="1026" priority="338" operator="containsText" text="4- Moderado">
      <formula>NOT(ISERROR(SEARCH("4- Moderado",K40)))</formula>
    </cfRule>
    <cfRule type="containsText" dxfId="1025" priority="339" operator="containsText" text="3- Bajo">
      <formula>NOT(ISERROR(SEARCH("3- Bajo",K40)))</formula>
    </cfRule>
    <cfRule type="containsText" dxfId="1024" priority="340" operator="containsText" text="4- Bajo">
      <formula>NOT(ISERROR(SEARCH("4- Bajo",K40)))</formula>
    </cfRule>
    <cfRule type="containsText" dxfId="1023" priority="341" operator="containsText" text="1- Bajo">
      <formula>NOT(ISERROR(SEARCH("1- Bajo",K40)))</formula>
    </cfRule>
  </conditionalFormatting>
  <conditionalFormatting sqref="H40:I40">
    <cfRule type="containsText" dxfId="1022" priority="330" operator="containsText" text="3- Moderado">
      <formula>NOT(ISERROR(SEARCH("3- Moderado",H40)))</formula>
    </cfRule>
    <cfRule type="containsText" dxfId="1021" priority="331" operator="containsText" text="6- Moderado">
      <formula>NOT(ISERROR(SEARCH("6- Moderado",H40)))</formula>
    </cfRule>
    <cfRule type="containsText" dxfId="1020" priority="332" operator="containsText" text="4- Moderado">
      <formula>NOT(ISERROR(SEARCH("4- Moderado",H40)))</formula>
    </cfRule>
    <cfRule type="containsText" dxfId="1019" priority="333" operator="containsText" text="3- Bajo">
      <formula>NOT(ISERROR(SEARCH("3- Bajo",H40)))</formula>
    </cfRule>
    <cfRule type="containsText" dxfId="1018" priority="334" operator="containsText" text="4- Bajo">
      <formula>NOT(ISERROR(SEARCH("4- Bajo",H40)))</formula>
    </cfRule>
    <cfRule type="containsText" dxfId="1017" priority="335" operator="containsText" text="1- Bajo">
      <formula>NOT(ISERROR(SEARCH("1- Bajo",H40)))</formula>
    </cfRule>
  </conditionalFormatting>
  <conditionalFormatting sqref="A40 C40:E40">
    <cfRule type="containsText" dxfId="1016" priority="324" operator="containsText" text="3- Moderado">
      <formula>NOT(ISERROR(SEARCH("3- Moderado",A40)))</formula>
    </cfRule>
    <cfRule type="containsText" dxfId="1015" priority="325" operator="containsText" text="6- Moderado">
      <formula>NOT(ISERROR(SEARCH("6- Moderado",A40)))</formula>
    </cfRule>
    <cfRule type="containsText" dxfId="1014" priority="326" operator="containsText" text="4- Moderado">
      <formula>NOT(ISERROR(SEARCH("4- Moderado",A40)))</formula>
    </cfRule>
    <cfRule type="containsText" dxfId="1013" priority="327" operator="containsText" text="3- Bajo">
      <formula>NOT(ISERROR(SEARCH("3- Bajo",A40)))</formula>
    </cfRule>
    <cfRule type="containsText" dxfId="1012" priority="328" operator="containsText" text="4- Bajo">
      <formula>NOT(ISERROR(SEARCH("4- Bajo",A40)))</formula>
    </cfRule>
    <cfRule type="containsText" dxfId="1011" priority="329" operator="containsText" text="1- Bajo">
      <formula>NOT(ISERROR(SEARCH("1- Bajo",A40)))</formula>
    </cfRule>
  </conditionalFormatting>
  <conditionalFormatting sqref="F40:G40">
    <cfRule type="containsText" dxfId="1010" priority="318" operator="containsText" text="3- Moderado">
      <formula>NOT(ISERROR(SEARCH("3- Moderado",F40)))</formula>
    </cfRule>
    <cfRule type="containsText" dxfId="1009" priority="319" operator="containsText" text="6- Moderado">
      <formula>NOT(ISERROR(SEARCH("6- Moderado",F40)))</formula>
    </cfRule>
    <cfRule type="containsText" dxfId="1008" priority="320" operator="containsText" text="4- Moderado">
      <formula>NOT(ISERROR(SEARCH("4- Moderado",F40)))</formula>
    </cfRule>
    <cfRule type="containsText" dxfId="1007" priority="321" operator="containsText" text="3- Bajo">
      <formula>NOT(ISERROR(SEARCH("3- Bajo",F40)))</formula>
    </cfRule>
    <cfRule type="containsText" dxfId="1006" priority="322" operator="containsText" text="4- Bajo">
      <formula>NOT(ISERROR(SEARCH("4- Bajo",F40)))</formula>
    </cfRule>
    <cfRule type="containsText" dxfId="1005" priority="323" operator="containsText" text="1- Bajo">
      <formula>NOT(ISERROR(SEARCH("1- Bajo",F40)))</formula>
    </cfRule>
  </conditionalFormatting>
  <conditionalFormatting sqref="J40:J44">
    <cfRule type="containsText" dxfId="1004" priority="313" operator="containsText" text="Bajo">
      <formula>NOT(ISERROR(SEARCH("Bajo",J40)))</formula>
    </cfRule>
    <cfRule type="containsText" dxfId="1003" priority="314" operator="containsText" text="Moderado">
      <formula>NOT(ISERROR(SEARCH("Moderado",J40)))</formula>
    </cfRule>
    <cfRule type="containsText" dxfId="1002" priority="315" operator="containsText" text="Alto">
      <formula>NOT(ISERROR(SEARCH("Alto",J40)))</formula>
    </cfRule>
    <cfRule type="containsText" dxfId="1001" priority="316" operator="containsText" text="Extremo">
      <formula>NOT(ISERROR(SEARCH("Extremo",J40)))</formula>
    </cfRule>
    <cfRule type="colorScale" priority="317">
      <colorScale>
        <cfvo type="min"/>
        <cfvo type="max"/>
        <color rgb="FFFF7128"/>
        <color rgb="FFFFEF9C"/>
      </colorScale>
    </cfRule>
  </conditionalFormatting>
  <conditionalFormatting sqref="M40:M44">
    <cfRule type="containsText" dxfId="1000" priority="288" operator="containsText" text="Moderado">
      <formula>NOT(ISERROR(SEARCH("Moderado",M40)))</formula>
    </cfRule>
    <cfRule type="containsText" dxfId="999" priority="308" operator="containsText" text="Bajo">
      <formula>NOT(ISERROR(SEARCH("Bajo",M40)))</formula>
    </cfRule>
    <cfRule type="containsText" dxfId="998" priority="309" operator="containsText" text="Moderado">
      <formula>NOT(ISERROR(SEARCH("Moderado",M40)))</formula>
    </cfRule>
    <cfRule type="containsText" dxfId="997" priority="310" operator="containsText" text="Alto">
      <formula>NOT(ISERROR(SEARCH("Alto",M40)))</formula>
    </cfRule>
    <cfRule type="containsText" dxfId="996" priority="311" operator="containsText" text="Extremo">
      <formula>NOT(ISERROR(SEARCH("Extremo",M40)))</formula>
    </cfRule>
    <cfRule type="colorScale" priority="312">
      <colorScale>
        <cfvo type="min"/>
        <cfvo type="max"/>
        <color rgb="FFFF7128"/>
        <color rgb="FFFFEF9C"/>
      </colorScale>
    </cfRule>
  </conditionalFormatting>
  <conditionalFormatting sqref="N40">
    <cfRule type="containsText" dxfId="995" priority="302" operator="containsText" text="3- Moderado">
      <formula>NOT(ISERROR(SEARCH("3- Moderado",N40)))</formula>
    </cfRule>
    <cfRule type="containsText" dxfId="994" priority="303" operator="containsText" text="6- Moderado">
      <formula>NOT(ISERROR(SEARCH("6- Moderado",N40)))</formula>
    </cfRule>
    <cfRule type="containsText" dxfId="993" priority="304" operator="containsText" text="4- Moderado">
      <formula>NOT(ISERROR(SEARCH("4- Moderado",N40)))</formula>
    </cfRule>
    <cfRule type="containsText" dxfId="992" priority="305" operator="containsText" text="3- Bajo">
      <formula>NOT(ISERROR(SEARCH("3- Bajo",N40)))</formula>
    </cfRule>
    <cfRule type="containsText" dxfId="991" priority="306" operator="containsText" text="4- Bajo">
      <formula>NOT(ISERROR(SEARCH("4- Bajo",N40)))</formula>
    </cfRule>
    <cfRule type="containsText" dxfId="990" priority="307" operator="containsText" text="1- Bajo">
      <formula>NOT(ISERROR(SEARCH("1- Bajo",N40)))</formula>
    </cfRule>
  </conditionalFormatting>
  <conditionalFormatting sqref="H40:H44">
    <cfRule type="containsText" dxfId="989" priority="289" operator="containsText" text="Muy Alta">
      <formula>NOT(ISERROR(SEARCH("Muy Alta",H40)))</formula>
    </cfRule>
    <cfRule type="containsText" dxfId="988" priority="290" operator="containsText" text="Alta">
      <formula>NOT(ISERROR(SEARCH("Alta",H40)))</formula>
    </cfRule>
    <cfRule type="containsText" dxfId="987" priority="291" operator="containsText" text="Muy Alta">
      <formula>NOT(ISERROR(SEARCH("Muy Alta",H40)))</formula>
    </cfRule>
    <cfRule type="containsText" dxfId="986" priority="296" operator="containsText" text="Muy Baja">
      <formula>NOT(ISERROR(SEARCH("Muy Baja",H40)))</formula>
    </cfRule>
    <cfRule type="containsText" dxfId="985" priority="297" operator="containsText" text="Baja">
      <formula>NOT(ISERROR(SEARCH("Baja",H40)))</formula>
    </cfRule>
    <cfRule type="containsText" dxfId="984" priority="298" operator="containsText" text="Media">
      <formula>NOT(ISERROR(SEARCH("Media",H40)))</formula>
    </cfRule>
    <cfRule type="containsText" dxfId="983" priority="299" operator="containsText" text="Alta">
      <formula>NOT(ISERROR(SEARCH("Alta",H40)))</formula>
    </cfRule>
    <cfRule type="containsText" dxfId="982" priority="301" operator="containsText" text="Muy Alta">
      <formula>NOT(ISERROR(SEARCH("Muy Alta",H40)))</formula>
    </cfRule>
  </conditionalFormatting>
  <conditionalFormatting sqref="I40:I44">
    <cfRule type="containsText" dxfId="981" priority="292" operator="containsText" text="Catastrófico">
      <formula>NOT(ISERROR(SEARCH("Catastrófico",I40)))</formula>
    </cfRule>
    <cfRule type="containsText" dxfId="980" priority="293" operator="containsText" text="Mayor">
      <formula>NOT(ISERROR(SEARCH("Mayor",I40)))</formula>
    </cfRule>
    <cfRule type="containsText" dxfId="979" priority="294" operator="containsText" text="Menor">
      <formula>NOT(ISERROR(SEARCH("Menor",I40)))</formula>
    </cfRule>
    <cfRule type="containsText" dxfId="978" priority="295" operator="containsText" text="Leve">
      <formula>NOT(ISERROR(SEARCH("Leve",I40)))</formula>
    </cfRule>
    <cfRule type="containsText" dxfId="977" priority="300" operator="containsText" text="Moderado">
      <formula>NOT(ISERROR(SEARCH("Moderado",I40)))</formula>
    </cfRule>
  </conditionalFormatting>
  <conditionalFormatting sqref="K40:K44">
    <cfRule type="containsText" dxfId="976" priority="287" operator="containsText" text="Media">
      <formula>NOT(ISERROR(SEARCH("Media",K40)))</formula>
    </cfRule>
  </conditionalFormatting>
  <conditionalFormatting sqref="L40:L44">
    <cfRule type="containsText" dxfId="975" priority="286" operator="containsText" text="Moderado">
      <formula>NOT(ISERROR(SEARCH("Moderado",L40)))</formula>
    </cfRule>
  </conditionalFormatting>
  <conditionalFormatting sqref="J40:J44">
    <cfRule type="containsText" dxfId="974" priority="285" operator="containsText" text="Moderado">
      <formula>NOT(ISERROR(SEARCH("Moderado",J40)))</formula>
    </cfRule>
  </conditionalFormatting>
  <conditionalFormatting sqref="J40:J44">
    <cfRule type="containsText" dxfId="973" priority="283" operator="containsText" text="Bajo">
      <formula>NOT(ISERROR(SEARCH("Bajo",J40)))</formula>
    </cfRule>
    <cfRule type="containsText" dxfId="972" priority="284" operator="containsText" text="Extremo">
      <formula>NOT(ISERROR(SEARCH("Extremo",J40)))</formula>
    </cfRule>
  </conditionalFormatting>
  <conditionalFormatting sqref="K40:K44">
    <cfRule type="containsText" dxfId="971" priority="281" operator="containsText" text="Baja">
      <formula>NOT(ISERROR(SEARCH("Baja",K40)))</formula>
    </cfRule>
    <cfRule type="containsText" dxfId="970" priority="282" operator="containsText" text="Muy Baja">
      <formula>NOT(ISERROR(SEARCH("Muy Baja",K40)))</formula>
    </cfRule>
  </conditionalFormatting>
  <conditionalFormatting sqref="K40:K44">
    <cfRule type="containsText" dxfId="969" priority="279" operator="containsText" text="Muy Alta">
      <formula>NOT(ISERROR(SEARCH("Muy Alta",K40)))</formula>
    </cfRule>
    <cfRule type="containsText" dxfId="968" priority="280" operator="containsText" text="Alta">
      <formula>NOT(ISERROR(SEARCH("Alta",K40)))</formula>
    </cfRule>
  </conditionalFormatting>
  <conditionalFormatting sqref="L40:L44">
    <cfRule type="containsText" dxfId="967" priority="275" operator="containsText" text="Catastrófico">
      <formula>NOT(ISERROR(SEARCH("Catastrófico",L40)))</formula>
    </cfRule>
    <cfRule type="containsText" dxfId="966" priority="276" operator="containsText" text="Mayor">
      <formula>NOT(ISERROR(SEARCH("Mayor",L40)))</formula>
    </cfRule>
    <cfRule type="containsText" dxfId="965" priority="277" operator="containsText" text="Menor">
      <formula>NOT(ISERROR(SEARCH("Menor",L40)))</formula>
    </cfRule>
    <cfRule type="containsText" dxfId="964" priority="278" operator="containsText" text="Leve">
      <formula>NOT(ISERROR(SEARCH("Leve",L40)))</formula>
    </cfRule>
  </conditionalFormatting>
  <conditionalFormatting sqref="K45:L45">
    <cfRule type="containsText" dxfId="963" priority="269" operator="containsText" text="3- Moderado">
      <formula>NOT(ISERROR(SEARCH("3- Moderado",K45)))</formula>
    </cfRule>
    <cfRule type="containsText" dxfId="962" priority="270" operator="containsText" text="6- Moderado">
      <formula>NOT(ISERROR(SEARCH("6- Moderado",K45)))</formula>
    </cfRule>
    <cfRule type="containsText" dxfId="961" priority="271" operator="containsText" text="4- Moderado">
      <formula>NOT(ISERROR(SEARCH("4- Moderado",K45)))</formula>
    </cfRule>
    <cfRule type="containsText" dxfId="960" priority="272" operator="containsText" text="3- Bajo">
      <formula>NOT(ISERROR(SEARCH("3- Bajo",K45)))</formula>
    </cfRule>
    <cfRule type="containsText" dxfId="959" priority="273" operator="containsText" text="4- Bajo">
      <formula>NOT(ISERROR(SEARCH("4- Bajo",K45)))</formula>
    </cfRule>
    <cfRule type="containsText" dxfId="958" priority="274" operator="containsText" text="1- Bajo">
      <formula>NOT(ISERROR(SEARCH("1- Bajo",K45)))</formula>
    </cfRule>
  </conditionalFormatting>
  <conditionalFormatting sqref="H45:I45">
    <cfRule type="containsText" dxfId="957" priority="263" operator="containsText" text="3- Moderado">
      <formula>NOT(ISERROR(SEARCH("3- Moderado",H45)))</formula>
    </cfRule>
    <cfRule type="containsText" dxfId="956" priority="264" operator="containsText" text="6- Moderado">
      <formula>NOT(ISERROR(SEARCH("6- Moderado",H45)))</formula>
    </cfRule>
    <cfRule type="containsText" dxfId="955" priority="265" operator="containsText" text="4- Moderado">
      <formula>NOT(ISERROR(SEARCH("4- Moderado",H45)))</formula>
    </cfRule>
    <cfRule type="containsText" dxfId="954" priority="266" operator="containsText" text="3- Bajo">
      <formula>NOT(ISERROR(SEARCH("3- Bajo",H45)))</formula>
    </cfRule>
    <cfRule type="containsText" dxfId="953" priority="267" operator="containsText" text="4- Bajo">
      <formula>NOT(ISERROR(SEARCH("4- Bajo",H45)))</formula>
    </cfRule>
    <cfRule type="containsText" dxfId="952" priority="268" operator="containsText" text="1- Bajo">
      <formula>NOT(ISERROR(SEARCH("1- Bajo",H45)))</formula>
    </cfRule>
  </conditionalFormatting>
  <conditionalFormatting sqref="A45 C45:E45">
    <cfRule type="containsText" dxfId="951" priority="257" operator="containsText" text="3- Moderado">
      <formula>NOT(ISERROR(SEARCH("3- Moderado",A45)))</formula>
    </cfRule>
    <cfRule type="containsText" dxfId="950" priority="258" operator="containsText" text="6- Moderado">
      <formula>NOT(ISERROR(SEARCH("6- Moderado",A45)))</formula>
    </cfRule>
    <cfRule type="containsText" dxfId="949" priority="259" operator="containsText" text="4- Moderado">
      <formula>NOT(ISERROR(SEARCH("4- Moderado",A45)))</formula>
    </cfRule>
    <cfRule type="containsText" dxfId="948" priority="260" operator="containsText" text="3- Bajo">
      <formula>NOT(ISERROR(SEARCH("3- Bajo",A45)))</formula>
    </cfRule>
    <cfRule type="containsText" dxfId="947" priority="261" operator="containsText" text="4- Bajo">
      <formula>NOT(ISERROR(SEARCH("4- Bajo",A45)))</formula>
    </cfRule>
    <cfRule type="containsText" dxfId="946" priority="262" operator="containsText" text="1- Bajo">
      <formula>NOT(ISERROR(SEARCH("1- Bajo",A45)))</formula>
    </cfRule>
  </conditionalFormatting>
  <conditionalFormatting sqref="F45:G45">
    <cfRule type="containsText" dxfId="945" priority="251" operator="containsText" text="3- Moderado">
      <formula>NOT(ISERROR(SEARCH("3- Moderado",F45)))</formula>
    </cfRule>
    <cfRule type="containsText" dxfId="944" priority="252" operator="containsText" text="6- Moderado">
      <formula>NOT(ISERROR(SEARCH("6- Moderado",F45)))</formula>
    </cfRule>
    <cfRule type="containsText" dxfId="943" priority="253" operator="containsText" text="4- Moderado">
      <formula>NOT(ISERROR(SEARCH("4- Moderado",F45)))</formula>
    </cfRule>
    <cfRule type="containsText" dxfId="942" priority="254" operator="containsText" text="3- Bajo">
      <formula>NOT(ISERROR(SEARCH("3- Bajo",F45)))</formula>
    </cfRule>
    <cfRule type="containsText" dxfId="941" priority="255" operator="containsText" text="4- Bajo">
      <formula>NOT(ISERROR(SEARCH("4- Bajo",F45)))</formula>
    </cfRule>
    <cfRule type="containsText" dxfId="940" priority="256" operator="containsText" text="1- Bajo">
      <formula>NOT(ISERROR(SEARCH("1- Bajo",F45)))</formula>
    </cfRule>
  </conditionalFormatting>
  <conditionalFormatting sqref="J45:J49">
    <cfRule type="containsText" dxfId="939" priority="246" operator="containsText" text="Bajo">
      <formula>NOT(ISERROR(SEARCH("Bajo",J45)))</formula>
    </cfRule>
    <cfRule type="containsText" dxfId="938" priority="247" operator="containsText" text="Moderado">
      <formula>NOT(ISERROR(SEARCH("Moderado",J45)))</formula>
    </cfRule>
    <cfRule type="containsText" dxfId="937" priority="248" operator="containsText" text="Alto">
      <formula>NOT(ISERROR(SEARCH("Alto",J45)))</formula>
    </cfRule>
    <cfRule type="containsText" dxfId="936" priority="249" operator="containsText" text="Extremo">
      <formula>NOT(ISERROR(SEARCH("Extremo",J45)))</formula>
    </cfRule>
    <cfRule type="colorScale" priority="250">
      <colorScale>
        <cfvo type="min"/>
        <cfvo type="max"/>
        <color rgb="FFFF7128"/>
        <color rgb="FFFFEF9C"/>
      </colorScale>
    </cfRule>
  </conditionalFormatting>
  <conditionalFormatting sqref="M45:M49">
    <cfRule type="containsText" dxfId="935" priority="221" operator="containsText" text="Moderado">
      <formula>NOT(ISERROR(SEARCH("Moderado",M45)))</formula>
    </cfRule>
    <cfRule type="containsText" dxfId="934" priority="241" operator="containsText" text="Bajo">
      <formula>NOT(ISERROR(SEARCH("Bajo",M45)))</formula>
    </cfRule>
    <cfRule type="containsText" dxfId="933" priority="242" operator="containsText" text="Moderado">
      <formula>NOT(ISERROR(SEARCH("Moderado",M45)))</formula>
    </cfRule>
    <cfRule type="containsText" dxfId="932" priority="243" operator="containsText" text="Alto">
      <formula>NOT(ISERROR(SEARCH("Alto",M45)))</formula>
    </cfRule>
    <cfRule type="containsText" dxfId="931" priority="244" operator="containsText" text="Extremo">
      <formula>NOT(ISERROR(SEARCH("Extremo",M45)))</formula>
    </cfRule>
    <cfRule type="colorScale" priority="245">
      <colorScale>
        <cfvo type="min"/>
        <cfvo type="max"/>
        <color rgb="FFFF7128"/>
        <color rgb="FFFFEF9C"/>
      </colorScale>
    </cfRule>
  </conditionalFormatting>
  <conditionalFormatting sqref="N45">
    <cfRule type="containsText" dxfId="930" priority="235" operator="containsText" text="3- Moderado">
      <formula>NOT(ISERROR(SEARCH("3- Moderado",N45)))</formula>
    </cfRule>
    <cfRule type="containsText" dxfId="929" priority="236" operator="containsText" text="6- Moderado">
      <formula>NOT(ISERROR(SEARCH("6- Moderado",N45)))</formula>
    </cfRule>
    <cfRule type="containsText" dxfId="928" priority="237" operator="containsText" text="4- Moderado">
      <formula>NOT(ISERROR(SEARCH("4- Moderado",N45)))</formula>
    </cfRule>
    <cfRule type="containsText" dxfId="927" priority="238" operator="containsText" text="3- Bajo">
      <formula>NOT(ISERROR(SEARCH("3- Bajo",N45)))</formula>
    </cfRule>
    <cfRule type="containsText" dxfId="926" priority="239" operator="containsText" text="4- Bajo">
      <formula>NOT(ISERROR(SEARCH("4- Bajo",N45)))</formula>
    </cfRule>
    <cfRule type="containsText" dxfId="925" priority="240" operator="containsText" text="1- Bajo">
      <formula>NOT(ISERROR(SEARCH("1- Bajo",N45)))</formula>
    </cfRule>
  </conditionalFormatting>
  <conditionalFormatting sqref="H45:H49">
    <cfRule type="containsText" dxfId="924" priority="222" operator="containsText" text="Muy Alta">
      <formula>NOT(ISERROR(SEARCH("Muy Alta",H45)))</formula>
    </cfRule>
    <cfRule type="containsText" dxfId="923" priority="223" operator="containsText" text="Alta">
      <formula>NOT(ISERROR(SEARCH("Alta",H45)))</formula>
    </cfRule>
    <cfRule type="containsText" dxfId="922" priority="224" operator="containsText" text="Muy Alta">
      <formula>NOT(ISERROR(SEARCH("Muy Alta",H45)))</formula>
    </cfRule>
    <cfRule type="containsText" dxfId="921" priority="229" operator="containsText" text="Muy Baja">
      <formula>NOT(ISERROR(SEARCH("Muy Baja",H45)))</formula>
    </cfRule>
    <cfRule type="containsText" dxfId="920" priority="230" operator="containsText" text="Baja">
      <formula>NOT(ISERROR(SEARCH("Baja",H45)))</formula>
    </cfRule>
    <cfRule type="containsText" dxfId="919" priority="231" operator="containsText" text="Media">
      <formula>NOT(ISERROR(SEARCH("Media",H45)))</formula>
    </cfRule>
    <cfRule type="containsText" dxfId="918" priority="232" operator="containsText" text="Alta">
      <formula>NOT(ISERROR(SEARCH("Alta",H45)))</formula>
    </cfRule>
    <cfRule type="containsText" dxfId="917" priority="234" operator="containsText" text="Muy Alta">
      <formula>NOT(ISERROR(SEARCH("Muy Alta",H45)))</formula>
    </cfRule>
  </conditionalFormatting>
  <conditionalFormatting sqref="I45:I49">
    <cfRule type="containsText" dxfId="916" priority="225" operator="containsText" text="Catastrófico">
      <formula>NOT(ISERROR(SEARCH("Catastrófico",I45)))</formula>
    </cfRule>
    <cfRule type="containsText" dxfId="915" priority="226" operator="containsText" text="Mayor">
      <formula>NOT(ISERROR(SEARCH("Mayor",I45)))</formula>
    </cfRule>
    <cfRule type="containsText" dxfId="914" priority="227" operator="containsText" text="Menor">
      <formula>NOT(ISERROR(SEARCH("Menor",I45)))</formula>
    </cfRule>
    <cfRule type="containsText" dxfId="913" priority="228" operator="containsText" text="Leve">
      <formula>NOT(ISERROR(SEARCH("Leve",I45)))</formula>
    </cfRule>
    <cfRule type="containsText" dxfId="912" priority="233" operator="containsText" text="Moderado">
      <formula>NOT(ISERROR(SEARCH("Moderado",I45)))</formula>
    </cfRule>
  </conditionalFormatting>
  <conditionalFormatting sqref="K45:K49">
    <cfRule type="containsText" dxfId="911" priority="220" operator="containsText" text="Media">
      <formula>NOT(ISERROR(SEARCH("Media",K45)))</formula>
    </cfRule>
  </conditionalFormatting>
  <conditionalFormatting sqref="L45:L49">
    <cfRule type="containsText" dxfId="910" priority="219" operator="containsText" text="Moderado">
      <formula>NOT(ISERROR(SEARCH("Moderado",L45)))</formula>
    </cfRule>
  </conditionalFormatting>
  <conditionalFormatting sqref="J45:J49">
    <cfRule type="containsText" dxfId="909" priority="218" operator="containsText" text="Moderado">
      <formula>NOT(ISERROR(SEARCH("Moderado",J45)))</formula>
    </cfRule>
  </conditionalFormatting>
  <conditionalFormatting sqref="J45:J49">
    <cfRule type="containsText" dxfId="908" priority="216" operator="containsText" text="Bajo">
      <formula>NOT(ISERROR(SEARCH("Bajo",J45)))</formula>
    </cfRule>
    <cfRule type="containsText" dxfId="907" priority="217" operator="containsText" text="Extremo">
      <formula>NOT(ISERROR(SEARCH("Extremo",J45)))</formula>
    </cfRule>
  </conditionalFormatting>
  <conditionalFormatting sqref="K45:K49">
    <cfRule type="containsText" dxfId="906" priority="214" operator="containsText" text="Baja">
      <formula>NOT(ISERROR(SEARCH("Baja",K45)))</formula>
    </cfRule>
    <cfRule type="containsText" dxfId="905" priority="215" operator="containsText" text="Muy Baja">
      <formula>NOT(ISERROR(SEARCH("Muy Baja",K45)))</formula>
    </cfRule>
  </conditionalFormatting>
  <conditionalFormatting sqref="K45:K49">
    <cfRule type="containsText" dxfId="904" priority="212" operator="containsText" text="Muy Alta">
      <formula>NOT(ISERROR(SEARCH("Muy Alta",K45)))</formula>
    </cfRule>
    <cfRule type="containsText" dxfId="903" priority="213" operator="containsText" text="Alta">
      <formula>NOT(ISERROR(SEARCH("Alta",K45)))</formula>
    </cfRule>
  </conditionalFormatting>
  <conditionalFormatting sqref="L45:L49">
    <cfRule type="containsText" dxfId="902" priority="208" operator="containsText" text="Catastrófico">
      <formula>NOT(ISERROR(SEARCH("Catastrófico",L45)))</formula>
    </cfRule>
    <cfRule type="containsText" dxfId="901" priority="209" operator="containsText" text="Mayor">
      <formula>NOT(ISERROR(SEARCH("Mayor",L45)))</formula>
    </cfRule>
    <cfRule type="containsText" dxfId="900" priority="210" operator="containsText" text="Menor">
      <formula>NOT(ISERROR(SEARCH("Menor",L45)))</formula>
    </cfRule>
    <cfRule type="containsText" dxfId="899" priority="211" operator="containsText" text="Leve">
      <formula>NOT(ISERROR(SEARCH("Leve",L45)))</formula>
    </cfRule>
  </conditionalFormatting>
  <conditionalFormatting sqref="K50:L50">
    <cfRule type="containsText" dxfId="898" priority="202" operator="containsText" text="3- Moderado">
      <formula>NOT(ISERROR(SEARCH("3- Moderado",K50)))</formula>
    </cfRule>
    <cfRule type="containsText" dxfId="897" priority="203" operator="containsText" text="6- Moderado">
      <formula>NOT(ISERROR(SEARCH("6- Moderado",K50)))</formula>
    </cfRule>
    <cfRule type="containsText" dxfId="896" priority="204" operator="containsText" text="4- Moderado">
      <formula>NOT(ISERROR(SEARCH("4- Moderado",K50)))</formula>
    </cfRule>
    <cfRule type="containsText" dxfId="895" priority="205" operator="containsText" text="3- Bajo">
      <formula>NOT(ISERROR(SEARCH("3- Bajo",K50)))</formula>
    </cfRule>
    <cfRule type="containsText" dxfId="894" priority="206" operator="containsText" text="4- Bajo">
      <formula>NOT(ISERROR(SEARCH("4- Bajo",K50)))</formula>
    </cfRule>
    <cfRule type="containsText" dxfId="893" priority="207" operator="containsText" text="1- Bajo">
      <formula>NOT(ISERROR(SEARCH("1- Bajo",K50)))</formula>
    </cfRule>
  </conditionalFormatting>
  <conditionalFormatting sqref="H50:I50">
    <cfRule type="containsText" dxfId="892" priority="196" operator="containsText" text="3- Moderado">
      <formula>NOT(ISERROR(SEARCH("3- Moderado",H50)))</formula>
    </cfRule>
    <cfRule type="containsText" dxfId="891" priority="197" operator="containsText" text="6- Moderado">
      <formula>NOT(ISERROR(SEARCH("6- Moderado",H50)))</formula>
    </cfRule>
    <cfRule type="containsText" dxfId="890" priority="198" operator="containsText" text="4- Moderado">
      <formula>NOT(ISERROR(SEARCH("4- Moderado",H50)))</formula>
    </cfRule>
    <cfRule type="containsText" dxfId="889" priority="199" operator="containsText" text="3- Bajo">
      <formula>NOT(ISERROR(SEARCH("3- Bajo",H50)))</formula>
    </cfRule>
    <cfRule type="containsText" dxfId="888" priority="200" operator="containsText" text="4- Bajo">
      <formula>NOT(ISERROR(SEARCH("4- Bajo",H50)))</formula>
    </cfRule>
    <cfRule type="containsText" dxfId="887" priority="201" operator="containsText" text="1- Bajo">
      <formula>NOT(ISERROR(SEARCH("1- Bajo",H50)))</formula>
    </cfRule>
  </conditionalFormatting>
  <conditionalFormatting sqref="A50 C50:E50">
    <cfRule type="containsText" dxfId="886" priority="190" operator="containsText" text="3- Moderado">
      <formula>NOT(ISERROR(SEARCH("3- Moderado",A50)))</formula>
    </cfRule>
    <cfRule type="containsText" dxfId="885" priority="191" operator="containsText" text="6- Moderado">
      <formula>NOT(ISERROR(SEARCH("6- Moderado",A50)))</formula>
    </cfRule>
    <cfRule type="containsText" dxfId="884" priority="192" operator="containsText" text="4- Moderado">
      <formula>NOT(ISERROR(SEARCH("4- Moderado",A50)))</formula>
    </cfRule>
    <cfRule type="containsText" dxfId="883" priority="193" operator="containsText" text="3- Bajo">
      <formula>NOT(ISERROR(SEARCH("3- Bajo",A50)))</formula>
    </cfRule>
    <cfRule type="containsText" dxfId="882" priority="194" operator="containsText" text="4- Bajo">
      <formula>NOT(ISERROR(SEARCH("4- Bajo",A50)))</formula>
    </cfRule>
    <cfRule type="containsText" dxfId="881" priority="195" operator="containsText" text="1- Bajo">
      <formula>NOT(ISERROR(SEARCH("1- Bajo",A50)))</formula>
    </cfRule>
  </conditionalFormatting>
  <conditionalFormatting sqref="F50:G50">
    <cfRule type="containsText" dxfId="880" priority="184" operator="containsText" text="3- Moderado">
      <formula>NOT(ISERROR(SEARCH("3- Moderado",F50)))</formula>
    </cfRule>
    <cfRule type="containsText" dxfId="879" priority="185" operator="containsText" text="6- Moderado">
      <formula>NOT(ISERROR(SEARCH("6- Moderado",F50)))</formula>
    </cfRule>
    <cfRule type="containsText" dxfId="878" priority="186" operator="containsText" text="4- Moderado">
      <formula>NOT(ISERROR(SEARCH("4- Moderado",F50)))</formula>
    </cfRule>
    <cfRule type="containsText" dxfId="877" priority="187" operator="containsText" text="3- Bajo">
      <formula>NOT(ISERROR(SEARCH("3- Bajo",F50)))</formula>
    </cfRule>
    <cfRule type="containsText" dxfId="876" priority="188" operator="containsText" text="4- Bajo">
      <formula>NOT(ISERROR(SEARCH("4- Bajo",F50)))</formula>
    </cfRule>
    <cfRule type="containsText" dxfId="875" priority="189" operator="containsText" text="1- Bajo">
      <formula>NOT(ISERROR(SEARCH("1- Bajo",F50)))</formula>
    </cfRule>
  </conditionalFormatting>
  <conditionalFormatting sqref="J50:J54">
    <cfRule type="containsText" dxfId="874" priority="179" operator="containsText" text="Bajo">
      <formula>NOT(ISERROR(SEARCH("Bajo",J50)))</formula>
    </cfRule>
    <cfRule type="containsText" dxfId="873" priority="180" operator="containsText" text="Moderado">
      <formula>NOT(ISERROR(SEARCH("Moderado",J50)))</formula>
    </cfRule>
    <cfRule type="containsText" dxfId="872" priority="181" operator="containsText" text="Alto">
      <formula>NOT(ISERROR(SEARCH("Alto",J50)))</formula>
    </cfRule>
    <cfRule type="containsText" dxfId="871" priority="182" operator="containsText" text="Extremo">
      <formula>NOT(ISERROR(SEARCH("Extremo",J50)))</formula>
    </cfRule>
    <cfRule type="colorScale" priority="183">
      <colorScale>
        <cfvo type="min"/>
        <cfvo type="max"/>
        <color rgb="FFFF7128"/>
        <color rgb="FFFFEF9C"/>
      </colorScale>
    </cfRule>
  </conditionalFormatting>
  <conditionalFormatting sqref="M50:M54">
    <cfRule type="containsText" dxfId="870" priority="154" operator="containsText" text="Moderado">
      <formula>NOT(ISERROR(SEARCH("Moderado",M50)))</formula>
    </cfRule>
    <cfRule type="containsText" dxfId="869" priority="174" operator="containsText" text="Bajo">
      <formula>NOT(ISERROR(SEARCH("Bajo",M50)))</formula>
    </cfRule>
    <cfRule type="containsText" dxfId="868" priority="175" operator="containsText" text="Moderado">
      <formula>NOT(ISERROR(SEARCH("Moderado",M50)))</formula>
    </cfRule>
    <cfRule type="containsText" dxfId="867" priority="176" operator="containsText" text="Alto">
      <formula>NOT(ISERROR(SEARCH("Alto",M50)))</formula>
    </cfRule>
    <cfRule type="containsText" dxfId="866" priority="177" operator="containsText" text="Extremo">
      <formula>NOT(ISERROR(SEARCH("Extremo",M50)))</formula>
    </cfRule>
    <cfRule type="colorScale" priority="178">
      <colorScale>
        <cfvo type="min"/>
        <cfvo type="max"/>
        <color rgb="FFFF7128"/>
        <color rgb="FFFFEF9C"/>
      </colorScale>
    </cfRule>
  </conditionalFormatting>
  <conditionalFormatting sqref="N50">
    <cfRule type="containsText" dxfId="865" priority="168" operator="containsText" text="3- Moderado">
      <formula>NOT(ISERROR(SEARCH("3- Moderado",N50)))</formula>
    </cfRule>
    <cfRule type="containsText" dxfId="864" priority="169" operator="containsText" text="6- Moderado">
      <formula>NOT(ISERROR(SEARCH("6- Moderado",N50)))</formula>
    </cfRule>
    <cfRule type="containsText" dxfId="863" priority="170" operator="containsText" text="4- Moderado">
      <formula>NOT(ISERROR(SEARCH("4- Moderado",N50)))</formula>
    </cfRule>
    <cfRule type="containsText" dxfId="862" priority="171" operator="containsText" text="3- Bajo">
      <formula>NOT(ISERROR(SEARCH("3- Bajo",N50)))</formula>
    </cfRule>
    <cfRule type="containsText" dxfId="861" priority="172" operator="containsText" text="4- Bajo">
      <formula>NOT(ISERROR(SEARCH("4- Bajo",N50)))</formula>
    </cfRule>
    <cfRule type="containsText" dxfId="860" priority="173" operator="containsText" text="1- Bajo">
      <formula>NOT(ISERROR(SEARCH("1- Bajo",N50)))</formula>
    </cfRule>
  </conditionalFormatting>
  <conditionalFormatting sqref="H50:H54">
    <cfRule type="containsText" dxfId="859" priority="155" operator="containsText" text="Muy Alta">
      <formula>NOT(ISERROR(SEARCH("Muy Alta",H50)))</formula>
    </cfRule>
    <cfRule type="containsText" dxfId="858" priority="156" operator="containsText" text="Alta">
      <formula>NOT(ISERROR(SEARCH("Alta",H50)))</formula>
    </cfRule>
    <cfRule type="containsText" dxfId="857" priority="157" operator="containsText" text="Muy Alta">
      <formula>NOT(ISERROR(SEARCH("Muy Alta",H50)))</formula>
    </cfRule>
    <cfRule type="containsText" dxfId="856" priority="162" operator="containsText" text="Muy Baja">
      <formula>NOT(ISERROR(SEARCH("Muy Baja",H50)))</formula>
    </cfRule>
    <cfRule type="containsText" dxfId="855" priority="163" operator="containsText" text="Baja">
      <formula>NOT(ISERROR(SEARCH("Baja",H50)))</formula>
    </cfRule>
    <cfRule type="containsText" dxfId="854" priority="164" operator="containsText" text="Media">
      <formula>NOT(ISERROR(SEARCH("Media",H50)))</formula>
    </cfRule>
    <cfRule type="containsText" dxfId="853" priority="165" operator="containsText" text="Alta">
      <formula>NOT(ISERROR(SEARCH("Alta",H50)))</formula>
    </cfRule>
    <cfRule type="containsText" dxfId="852" priority="167" operator="containsText" text="Muy Alta">
      <formula>NOT(ISERROR(SEARCH("Muy Alta",H50)))</formula>
    </cfRule>
  </conditionalFormatting>
  <conditionalFormatting sqref="I50:I54">
    <cfRule type="containsText" dxfId="851" priority="158" operator="containsText" text="Catastrófico">
      <formula>NOT(ISERROR(SEARCH("Catastrófico",I50)))</formula>
    </cfRule>
    <cfRule type="containsText" dxfId="850" priority="159" operator="containsText" text="Mayor">
      <formula>NOT(ISERROR(SEARCH("Mayor",I50)))</formula>
    </cfRule>
    <cfRule type="containsText" dxfId="849" priority="160" operator="containsText" text="Menor">
      <formula>NOT(ISERROR(SEARCH("Menor",I50)))</formula>
    </cfRule>
    <cfRule type="containsText" dxfId="848" priority="161" operator="containsText" text="Leve">
      <formula>NOT(ISERROR(SEARCH("Leve",I50)))</formula>
    </cfRule>
    <cfRule type="containsText" dxfId="847" priority="166" operator="containsText" text="Moderado">
      <formula>NOT(ISERROR(SEARCH("Moderado",I50)))</formula>
    </cfRule>
  </conditionalFormatting>
  <conditionalFormatting sqref="K50:K54">
    <cfRule type="containsText" dxfId="846" priority="153" operator="containsText" text="Media">
      <formula>NOT(ISERROR(SEARCH("Media",K50)))</formula>
    </cfRule>
  </conditionalFormatting>
  <conditionalFormatting sqref="L50:L54">
    <cfRule type="containsText" dxfId="845" priority="152" operator="containsText" text="Moderado">
      <formula>NOT(ISERROR(SEARCH("Moderado",L50)))</formula>
    </cfRule>
  </conditionalFormatting>
  <conditionalFormatting sqref="J50:J54">
    <cfRule type="containsText" dxfId="844" priority="151" operator="containsText" text="Moderado">
      <formula>NOT(ISERROR(SEARCH("Moderado",J50)))</formula>
    </cfRule>
  </conditionalFormatting>
  <conditionalFormatting sqref="J50:J54">
    <cfRule type="containsText" dxfId="843" priority="149" operator="containsText" text="Bajo">
      <formula>NOT(ISERROR(SEARCH("Bajo",J50)))</formula>
    </cfRule>
    <cfRule type="containsText" dxfId="842" priority="150" operator="containsText" text="Extremo">
      <formula>NOT(ISERROR(SEARCH("Extremo",J50)))</formula>
    </cfRule>
  </conditionalFormatting>
  <conditionalFormatting sqref="K50:K54">
    <cfRule type="containsText" dxfId="841" priority="147" operator="containsText" text="Baja">
      <formula>NOT(ISERROR(SEARCH("Baja",K50)))</formula>
    </cfRule>
    <cfRule type="containsText" dxfId="840" priority="148" operator="containsText" text="Muy Baja">
      <formula>NOT(ISERROR(SEARCH("Muy Baja",K50)))</formula>
    </cfRule>
  </conditionalFormatting>
  <conditionalFormatting sqref="K50:K54">
    <cfRule type="containsText" dxfId="839" priority="145" operator="containsText" text="Muy Alta">
      <formula>NOT(ISERROR(SEARCH("Muy Alta",K50)))</formula>
    </cfRule>
    <cfRule type="containsText" dxfId="838" priority="146" operator="containsText" text="Alta">
      <formula>NOT(ISERROR(SEARCH("Alta",K50)))</formula>
    </cfRule>
  </conditionalFormatting>
  <conditionalFormatting sqref="L50:L54">
    <cfRule type="containsText" dxfId="837" priority="141" operator="containsText" text="Catastrófico">
      <formula>NOT(ISERROR(SEARCH("Catastrófico",L50)))</formula>
    </cfRule>
    <cfRule type="containsText" dxfId="836" priority="142" operator="containsText" text="Mayor">
      <formula>NOT(ISERROR(SEARCH("Mayor",L50)))</formula>
    </cfRule>
    <cfRule type="containsText" dxfId="835" priority="143" operator="containsText" text="Menor">
      <formula>NOT(ISERROR(SEARCH("Menor",L50)))</formula>
    </cfRule>
    <cfRule type="containsText" dxfId="834" priority="144" operator="containsText" text="Leve">
      <formula>NOT(ISERROR(SEARCH("Leve",L50)))</formula>
    </cfRule>
  </conditionalFormatting>
  <conditionalFormatting sqref="K55:L55">
    <cfRule type="containsText" dxfId="833" priority="135" operator="containsText" text="3- Moderado">
      <formula>NOT(ISERROR(SEARCH("3- Moderado",K55)))</formula>
    </cfRule>
    <cfRule type="containsText" dxfId="832" priority="136" operator="containsText" text="6- Moderado">
      <formula>NOT(ISERROR(SEARCH("6- Moderado",K55)))</formula>
    </cfRule>
    <cfRule type="containsText" dxfId="831" priority="137" operator="containsText" text="4- Moderado">
      <formula>NOT(ISERROR(SEARCH("4- Moderado",K55)))</formula>
    </cfRule>
    <cfRule type="containsText" dxfId="830" priority="138" operator="containsText" text="3- Bajo">
      <formula>NOT(ISERROR(SEARCH("3- Bajo",K55)))</formula>
    </cfRule>
    <cfRule type="containsText" dxfId="829" priority="139" operator="containsText" text="4- Bajo">
      <formula>NOT(ISERROR(SEARCH("4- Bajo",K55)))</formula>
    </cfRule>
    <cfRule type="containsText" dxfId="828" priority="140" operator="containsText" text="1- Bajo">
      <formula>NOT(ISERROR(SEARCH("1- Bajo",K55)))</formula>
    </cfRule>
  </conditionalFormatting>
  <conditionalFormatting sqref="H55:I55">
    <cfRule type="containsText" dxfId="827" priority="129" operator="containsText" text="3- Moderado">
      <formula>NOT(ISERROR(SEARCH("3- Moderado",H55)))</formula>
    </cfRule>
    <cfRule type="containsText" dxfId="826" priority="130" operator="containsText" text="6- Moderado">
      <formula>NOT(ISERROR(SEARCH("6- Moderado",H55)))</formula>
    </cfRule>
    <cfRule type="containsText" dxfId="825" priority="131" operator="containsText" text="4- Moderado">
      <formula>NOT(ISERROR(SEARCH("4- Moderado",H55)))</formula>
    </cfRule>
    <cfRule type="containsText" dxfId="824" priority="132" operator="containsText" text="3- Bajo">
      <formula>NOT(ISERROR(SEARCH("3- Bajo",H55)))</formula>
    </cfRule>
    <cfRule type="containsText" dxfId="823" priority="133" operator="containsText" text="4- Bajo">
      <formula>NOT(ISERROR(SEARCH("4- Bajo",H55)))</formula>
    </cfRule>
    <cfRule type="containsText" dxfId="822" priority="134" operator="containsText" text="1- Bajo">
      <formula>NOT(ISERROR(SEARCH("1- Bajo",H55)))</formula>
    </cfRule>
  </conditionalFormatting>
  <conditionalFormatting sqref="A55 C55:E55">
    <cfRule type="containsText" dxfId="821" priority="123" operator="containsText" text="3- Moderado">
      <formula>NOT(ISERROR(SEARCH("3- Moderado",A55)))</formula>
    </cfRule>
    <cfRule type="containsText" dxfId="820" priority="124" operator="containsText" text="6- Moderado">
      <formula>NOT(ISERROR(SEARCH("6- Moderado",A55)))</formula>
    </cfRule>
    <cfRule type="containsText" dxfId="819" priority="125" operator="containsText" text="4- Moderado">
      <formula>NOT(ISERROR(SEARCH("4- Moderado",A55)))</formula>
    </cfRule>
    <cfRule type="containsText" dxfId="818" priority="126" operator="containsText" text="3- Bajo">
      <formula>NOT(ISERROR(SEARCH("3- Bajo",A55)))</formula>
    </cfRule>
    <cfRule type="containsText" dxfId="817" priority="127" operator="containsText" text="4- Bajo">
      <formula>NOT(ISERROR(SEARCH("4- Bajo",A55)))</formula>
    </cfRule>
    <cfRule type="containsText" dxfId="816" priority="128" operator="containsText" text="1- Bajo">
      <formula>NOT(ISERROR(SEARCH("1- Bajo",A55)))</formula>
    </cfRule>
  </conditionalFormatting>
  <conditionalFormatting sqref="F55:G55">
    <cfRule type="containsText" dxfId="815" priority="117" operator="containsText" text="3- Moderado">
      <formula>NOT(ISERROR(SEARCH("3- Moderado",F55)))</formula>
    </cfRule>
    <cfRule type="containsText" dxfId="814" priority="118" operator="containsText" text="6- Moderado">
      <formula>NOT(ISERROR(SEARCH("6- Moderado",F55)))</formula>
    </cfRule>
    <cfRule type="containsText" dxfId="813" priority="119" operator="containsText" text="4- Moderado">
      <formula>NOT(ISERROR(SEARCH("4- Moderado",F55)))</formula>
    </cfRule>
    <cfRule type="containsText" dxfId="812" priority="120" operator="containsText" text="3- Bajo">
      <formula>NOT(ISERROR(SEARCH("3- Bajo",F55)))</formula>
    </cfRule>
    <cfRule type="containsText" dxfId="811" priority="121" operator="containsText" text="4- Bajo">
      <formula>NOT(ISERROR(SEARCH("4- Bajo",F55)))</formula>
    </cfRule>
    <cfRule type="containsText" dxfId="810" priority="122" operator="containsText" text="1- Bajo">
      <formula>NOT(ISERROR(SEARCH("1- Bajo",F55)))</formula>
    </cfRule>
  </conditionalFormatting>
  <conditionalFormatting sqref="J55:J59">
    <cfRule type="containsText" dxfId="809" priority="112" operator="containsText" text="Bajo">
      <formula>NOT(ISERROR(SEARCH("Bajo",J55)))</formula>
    </cfRule>
    <cfRule type="containsText" dxfId="808" priority="113" operator="containsText" text="Moderado">
      <formula>NOT(ISERROR(SEARCH("Moderado",J55)))</formula>
    </cfRule>
    <cfRule type="containsText" dxfId="807" priority="114" operator="containsText" text="Alto">
      <formula>NOT(ISERROR(SEARCH("Alto",J55)))</formula>
    </cfRule>
    <cfRule type="containsText" dxfId="806" priority="115" operator="containsText" text="Extremo">
      <formula>NOT(ISERROR(SEARCH("Extremo",J55)))</formula>
    </cfRule>
    <cfRule type="colorScale" priority="116">
      <colorScale>
        <cfvo type="min"/>
        <cfvo type="max"/>
        <color rgb="FFFF7128"/>
        <color rgb="FFFFEF9C"/>
      </colorScale>
    </cfRule>
  </conditionalFormatting>
  <conditionalFormatting sqref="M55:M59">
    <cfRule type="containsText" dxfId="805" priority="87" operator="containsText" text="Moderado">
      <formula>NOT(ISERROR(SEARCH("Moderado",M55)))</formula>
    </cfRule>
    <cfRule type="containsText" dxfId="804" priority="107" operator="containsText" text="Bajo">
      <formula>NOT(ISERROR(SEARCH("Bajo",M55)))</formula>
    </cfRule>
    <cfRule type="containsText" dxfId="803" priority="108" operator="containsText" text="Moderado">
      <formula>NOT(ISERROR(SEARCH("Moderado",M55)))</formula>
    </cfRule>
    <cfRule type="containsText" dxfId="802" priority="109" operator="containsText" text="Alto">
      <formula>NOT(ISERROR(SEARCH("Alto",M55)))</formula>
    </cfRule>
    <cfRule type="containsText" dxfId="801" priority="110" operator="containsText" text="Extremo">
      <formula>NOT(ISERROR(SEARCH("Extremo",M55)))</formula>
    </cfRule>
    <cfRule type="colorScale" priority="111">
      <colorScale>
        <cfvo type="min"/>
        <cfvo type="max"/>
        <color rgb="FFFF7128"/>
        <color rgb="FFFFEF9C"/>
      </colorScale>
    </cfRule>
  </conditionalFormatting>
  <conditionalFormatting sqref="N55">
    <cfRule type="containsText" dxfId="800" priority="101" operator="containsText" text="3- Moderado">
      <formula>NOT(ISERROR(SEARCH("3- Moderado",N55)))</formula>
    </cfRule>
    <cfRule type="containsText" dxfId="799" priority="102" operator="containsText" text="6- Moderado">
      <formula>NOT(ISERROR(SEARCH("6- Moderado",N55)))</formula>
    </cfRule>
    <cfRule type="containsText" dxfId="798" priority="103" operator="containsText" text="4- Moderado">
      <formula>NOT(ISERROR(SEARCH("4- Moderado",N55)))</formula>
    </cfRule>
    <cfRule type="containsText" dxfId="797" priority="104" operator="containsText" text="3- Bajo">
      <formula>NOT(ISERROR(SEARCH("3- Bajo",N55)))</formula>
    </cfRule>
    <cfRule type="containsText" dxfId="796" priority="105" operator="containsText" text="4- Bajo">
      <formula>NOT(ISERROR(SEARCH("4- Bajo",N55)))</formula>
    </cfRule>
    <cfRule type="containsText" dxfId="795" priority="106" operator="containsText" text="1- Bajo">
      <formula>NOT(ISERROR(SEARCH("1- Bajo",N55)))</formula>
    </cfRule>
  </conditionalFormatting>
  <conditionalFormatting sqref="H55:H59">
    <cfRule type="containsText" dxfId="794" priority="88" operator="containsText" text="Muy Alta">
      <formula>NOT(ISERROR(SEARCH("Muy Alta",H55)))</formula>
    </cfRule>
    <cfRule type="containsText" dxfId="793" priority="89" operator="containsText" text="Alta">
      <formula>NOT(ISERROR(SEARCH("Alta",H55)))</formula>
    </cfRule>
    <cfRule type="containsText" dxfId="792" priority="90" operator="containsText" text="Muy Alta">
      <formula>NOT(ISERROR(SEARCH("Muy Alta",H55)))</formula>
    </cfRule>
    <cfRule type="containsText" dxfId="791" priority="95" operator="containsText" text="Muy Baja">
      <formula>NOT(ISERROR(SEARCH("Muy Baja",H55)))</formula>
    </cfRule>
    <cfRule type="containsText" dxfId="790" priority="96" operator="containsText" text="Baja">
      <formula>NOT(ISERROR(SEARCH("Baja",H55)))</formula>
    </cfRule>
    <cfRule type="containsText" dxfId="789" priority="97" operator="containsText" text="Media">
      <formula>NOT(ISERROR(SEARCH("Media",H55)))</formula>
    </cfRule>
    <cfRule type="containsText" dxfId="788" priority="98" operator="containsText" text="Alta">
      <formula>NOT(ISERROR(SEARCH("Alta",H55)))</formula>
    </cfRule>
    <cfRule type="containsText" dxfId="787" priority="100" operator="containsText" text="Muy Alta">
      <formula>NOT(ISERROR(SEARCH("Muy Alta",H55)))</formula>
    </cfRule>
  </conditionalFormatting>
  <conditionalFormatting sqref="I55:I59">
    <cfRule type="containsText" dxfId="786" priority="91" operator="containsText" text="Catastrófico">
      <formula>NOT(ISERROR(SEARCH("Catastrófico",I55)))</formula>
    </cfRule>
    <cfRule type="containsText" dxfId="785" priority="92" operator="containsText" text="Mayor">
      <formula>NOT(ISERROR(SEARCH("Mayor",I55)))</formula>
    </cfRule>
    <cfRule type="containsText" dxfId="784" priority="93" operator="containsText" text="Menor">
      <formula>NOT(ISERROR(SEARCH("Menor",I55)))</formula>
    </cfRule>
    <cfRule type="containsText" dxfId="783" priority="94" operator="containsText" text="Leve">
      <formula>NOT(ISERROR(SEARCH("Leve",I55)))</formula>
    </cfRule>
    <cfRule type="containsText" dxfId="782" priority="99" operator="containsText" text="Moderado">
      <formula>NOT(ISERROR(SEARCH("Moderado",I55)))</formula>
    </cfRule>
  </conditionalFormatting>
  <conditionalFormatting sqref="K55:K59">
    <cfRule type="containsText" dxfId="781" priority="86" operator="containsText" text="Media">
      <formula>NOT(ISERROR(SEARCH("Media",K55)))</formula>
    </cfRule>
  </conditionalFormatting>
  <conditionalFormatting sqref="L55:L59">
    <cfRule type="containsText" dxfId="780" priority="85" operator="containsText" text="Moderado">
      <formula>NOT(ISERROR(SEARCH("Moderado",L55)))</formula>
    </cfRule>
  </conditionalFormatting>
  <conditionalFormatting sqref="J55:J59">
    <cfRule type="containsText" dxfId="779" priority="84" operator="containsText" text="Moderado">
      <formula>NOT(ISERROR(SEARCH("Moderado",J55)))</formula>
    </cfRule>
  </conditionalFormatting>
  <conditionalFormatting sqref="J55:J59">
    <cfRule type="containsText" dxfId="778" priority="82" operator="containsText" text="Bajo">
      <formula>NOT(ISERROR(SEARCH("Bajo",J55)))</formula>
    </cfRule>
    <cfRule type="containsText" dxfId="777" priority="83" operator="containsText" text="Extremo">
      <formula>NOT(ISERROR(SEARCH("Extremo",J55)))</formula>
    </cfRule>
  </conditionalFormatting>
  <conditionalFormatting sqref="K55:K59">
    <cfRule type="containsText" dxfId="776" priority="80" operator="containsText" text="Baja">
      <formula>NOT(ISERROR(SEARCH("Baja",K55)))</formula>
    </cfRule>
    <cfRule type="containsText" dxfId="775" priority="81" operator="containsText" text="Muy Baja">
      <formula>NOT(ISERROR(SEARCH("Muy Baja",K55)))</formula>
    </cfRule>
  </conditionalFormatting>
  <conditionalFormatting sqref="K55:K59">
    <cfRule type="containsText" dxfId="774" priority="78" operator="containsText" text="Muy Alta">
      <formula>NOT(ISERROR(SEARCH("Muy Alta",K55)))</formula>
    </cfRule>
    <cfRule type="containsText" dxfId="773" priority="79" operator="containsText" text="Alta">
      <formula>NOT(ISERROR(SEARCH("Alta",K55)))</formula>
    </cfRule>
  </conditionalFormatting>
  <conditionalFormatting sqref="L55:L59">
    <cfRule type="containsText" dxfId="772" priority="74" operator="containsText" text="Catastrófico">
      <formula>NOT(ISERROR(SEARCH("Catastrófico",L55)))</formula>
    </cfRule>
    <cfRule type="containsText" dxfId="771" priority="75" operator="containsText" text="Mayor">
      <formula>NOT(ISERROR(SEARCH("Mayor",L55)))</formula>
    </cfRule>
    <cfRule type="containsText" dxfId="770" priority="76" operator="containsText" text="Menor">
      <formula>NOT(ISERROR(SEARCH("Menor",L55)))</formula>
    </cfRule>
    <cfRule type="containsText" dxfId="769" priority="77" operator="containsText" text="Leve">
      <formula>NOT(ISERROR(SEARCH("Leve",L55)))</formula>
    </cfRule>
  </conditionalFormatting>
  <conditionalFormatting sqref="K25:L25">
    <cfRule type="containsText" dxfId="768" priority="68" operator="containsText" text="3- Moderado">
      <formula>NOT(ISERROR(SEARCH("3- Moderado",K25)))</formula>
    </cfRule>
    <cfRule type="containsText" dxfId="767" priority="69" operator="containsText" text="6- Moderado">
      <formula>NOT(ISERROR(SEARCH("6- Moderado",K25)))</formula>
    </cfRule>
    <cfRule type="containsText" dxfId="766" priority="70" operator="containsText" text="4- Moderado">
      <formula>NOT(ISERROR(SEARCH("4- Moderado",K25)))</formula>
    </cfRule>
    <cfRule type="containsText" dxfId="765" priority="71" operator="containsText" text="3- Bajo">
      <formula>NOT(ISERROR(SEARCH("3- Bajo",K25)))</formula>
    </cfRule>
    <cfRule type="containsText" dxfId="764" priority="72" operator="containsText" text="4- Bajo">
      <formula>NOT(ISERROR(SEARCH("4- Bajo",K25)))</formula>
    </cfRule>
    <cfRule type="containsText" dxfId="763" priority="73" operator="containsText" text="1- Bajo">
      <formula>NOT(ISERROR(SEARCH("1- Bajo",K25)))</formula>
    </cfRule>
  </conditionalFormatting>
  <conditionalFormatting sqref="H25:I25">
    <cfRule type="containsText" dxfId="762" priority="62" operator="containsText" text="3- Moderado">
      <formula>NOT(ISERROR(SEARCH("3- Moderado",H25)))</formula>
    </cfRule>
    <cfRule type="containsText" dxfId="761" priority="63" operator="containsText" text="6- Moderado">
      <formula>NOT(ISERROR(SEARCH("6- Moderado",H25)))</formula>
    </cfRule>
    <cfRule type="containsText" dxfId="760" priority="64" operator="containsText" text="4- Moderado">
      <formula>NOT(ISERROR(SEARCH("4- Moderado",H25)))</formula>
    </cfRule>
    <cfRule type="containsText" dxfId="759" priority="65" operator="containsText" text="3- Bajo">
      <formula>NOT(ISERROR(SEARCH("3- Bajo",H25)))</formula>
    </cfRule>
    <cfRule type="containsText" dxfId="758" priority="66" operator="containsText" text="4- Bajo">
      <formula>NOT(ISERROR(SEARCH("4- Bajo",H25)))</formula>
    </cfRule>
    <cfRule type="containsText" dxfId="757" priority="67" operator="containsText" text="1- Bajo">
      <formula>NOT(ISERROR(SEARCH("1- Bajo",H25)))</formula>
    </cfRule>
  </conditionalFormatting>
  <conditionalFormatting sqref="A25 C25:E25">
    <cfRule type="containsText" dxfId="756" priority="56" operator="containsText" text="3- Moderado">
      <formula>NOT(ISERROR(SEARCH("3- Moderado",A25)))</formula>
    </cfRule>
    <cfRule type="containsText" dxfId="755" priority="57" operator="containsText" text="6- Moderado">
      <formula>NOT(ISERROR(SEARCH("6- Moderado",A25)))</formula>
    </cfRule>
    <cfRule type="containsText" dxfId="754" priority="58" operator="containsText" text="4- Moderado">
      <formula>NOT(ISERROR(SEARCH("4- Moderado",A25)))</formula>
    </cfRule>
    <cfRule type="containsText" dxfId="753" priority="59" operator="containsText" text="3- Bajo">
      <formula>NOT(ISERROR(SEARCH("3- Bajo",A25)))</formula>
    </cfRule>
    <cfRule type="containsText" dxfId="752" priority="60" operator="containsText" text="4- Bajo">
      <formula>NOT(ISERROR(SEARCH("4- Bajo",A25)))</formula>
    </cfRule>
    <cfRule type="containsText" dxfId="751" priority="61" operator="containsText" text="1- Bajo">
      <formula>NOT(ISERROR(SEARCH("1- Bajo",A25)))</formula>
    </cfRule>
  </conditionalFormatting>
  <conditionalFormatting sqref="F25:G25">
    <cfRule type="containsText" dxfId="750" priority="50" operator="containsText" text="3- Moderado">
      <formula>NOT(ISERROR(SEARCH("3- Moderado",F25)))</formula>
    </cfRule>
    <cfRule type="containsText" dxfId="749" priority="51" operator="containsText" text="6- Moderado">
      <formula>NOT(ISERROR(SEARCH("6- Moderado",F25)))</formula>
    </cfRule>
    <cfRule type="containsText" dxfId="748" priority="52" operator="containsText" text="4- Moderado">
      <formula>NOT(ISERROR(SEARCH("4- Moderado",F25)))</formula>
    </cfRule>
    <cfRule type="containsText" dxfId="747" priority="53" operator="containsText" text="3- Bajo">
      <formula>NOT(ISERROR(SEARCH("3- Bajo",F25)))</formula>
    </cfRule>
    <cfRule type="containsText" dxfId="746" priority="54" operator="containsText" text="4- Bajo">
      <formula>NOT(ISERROR(SEARCH("4- Bajo",F25)))</formula>
    </cfRule>
    <cfRule type="containsText" dxfId="745" priority="55" operator="containsText" text="1- Bajo">
      <formula>NOT(ISERROR(SEARCH("1- Bajo",F25)))</formula>
    </cfRule>
  </conditionalFormatting>
  <conditionalFormatting sqref="J25:J29">
    <cfRule type="containsText" dxfId="744" priority="45" operator="containsText" text="Bajo">
      <formula>NOT(ISERROR(SEARCH("Bajo",J25)))</formula>
    </cfRule>
    <cfRule type="containsText" dxfId="743" priority="46" operator="containsText" text="Moderado">
      <formula>NOT(ISERROR(SEARCH("Moderado",J25)))</formula>
    </cfRule>
    <cfRule type="containsText" dxfId="742" priority="47" operator="containsText" text="Alto">
      <formula>NOT(ISERROR(SEARCH("Alto",J25)))</formula>
    </cfRule>
    <cfRule type="containsText" dxfId="741" priority="48" operator="containsText" text="Extremo">
      <formula>NOT(ISERROR(SEARCH("Extremo",J25)))</formula>
    </cfRule>
    <cfRule type="colorScale" priority="49">
      <colorScale>
        <cfvo type="min"/>
        <cfvo type="max"/>
        <color rgb="FFFF7128"/>
        <color rgb="FFFFEF9C"/>
      </colorScale>
    </cfRule>
  </conditionalFormatting>
  <conditionalFormatting sqref="M25:M29">
    <cfRule type="containsText" dxfId="740" priority="20" operator="containsText" text="Moderado">
      <formula>NOT(ISERROR(SEARCH("Moderado",M25)))</formula>
    </cfRule>
    <cfRule type="containsText" dxfId="739" priority="40" operator="containsText" text="Bajo">
      <formula>NOT(ISERROR(SEARCH("Bajo",M25)))</formula>
    </cfRule>
    <cfRule type="containsText" dxfId="738" priority="41" operator="containsText" text="Moderado">
      <formula>NOT(ISERROR(SEARCH("Moderado",M25)))</formula>
    </cfRule>
    <cfRule type="containsText" dxfId="737" priority="42" operator="containsText" text="Alto">
      <formula>NOT(ISERROR(SEARCH("Alto",M25)))</formula>
    </cfRule>
    <cfRule type="containsText" dxfId="736" priority="43" operator="containsText" text="Extremo">
      <formula>NOT(ISERROR(SEARCH("Extremo",M25)))</formula>
    </cfRule>
    <cfRule type="colorScale" priority="44">
      <colorScale>
        <cfvo type="min"/>
        <cfvo type="max"/>
        <color rgb="FFFF7128"/>
        <color rgb="FFFFEF9C"/>
      </colorScale>
    </cfRule>
  </conditionalFormatting>
  <conditionalFormatting sqref="N25">
    <cfRule type="containsText" dxfId="735" priority="34" operator="containsText" text="3- Moderado">
      <formula>NOT(ISERROR(SEARCH("3- Moderado",N25)))</formula>
    </cfRule>
    <cfRule type="containsText" dxfId="734" priority="35" operator="containsText" text="6- Moderado">
      <formula>NOT(ISERROR(SEARCH("6- Moderado",N25)))</formula>
    </cfRule>
    <cfRule type="containsText" dxfId="733" priority="36" operator="containsText" text="4- Moderado">
      <formula>NOT(ISERROR(SEARCH("4- Moderado",N25)))</formula>
    </cfRule>
    <cfRule type="containsText" dxfId="732" priority="37" operator="containsText" text="3- Bajo">
      <formula>NOT(ISERROR(SEARCH("3- Bajo",N25)))</formula>
    </cfRule>
    <cfRule type="containsText" dxfId="731" priority="38" operator="containsText" text="4- Bajo">
      <formula>NOT(ISERROR(SEARCH("4- Bajo",N25)))</formula>
    </cfRule>
    <cfRule type="containsText" dxfId="730" priority="39" operator="containsText" text="1- Bajo">
      <formula>NOT(ISERROR(SEARCH("1- Bajo",N25)))</formula>
    </cfRule>
  </conditionalFormatting>
  <conditionalFormatting sqref="H25:H29">
    <cfRule type="containsText" dxfId="729" priority="21" operator="containsText" text="Muy Alta">
      <formula>NOT(ISERROR(SEARCH("Muy Alta",H25)))</formula>
    </cfRule>
    <cfRule type="containsText" dxfId="728" priority="22" operator="containsText" text="Alta">
      <formula>NOT(ISERROR(SEARCH("Alta",H25)))</formula>
    </cfRule>
    <cfRule type="containsText" dxfId="727" priority="23" operator="containsText" text="Muy Alta">
      <formula>NOT(ISERROR(SEARCH("Muy Alta",H25)))</formula>
    </cfRule>
    <cfRule type="containsText" dxfId="726" priority="28" operator="containsText" text="Muy Baja">
      <formula>NOT(ISERROR(SEARCH("Muy Baja",H25)))</formula>
    </cfRule>
    <cfRule type="containsText" dxfId="725" priority="29" operator="containsText" text="Baja">
      <formula>NOT(ISERROR(SEARCH("Baja",H25)))</formula>
    </cfRule>
    <cfRule type="containsText" dxfId="724" priority="30" operator="containsText" text="Media">
      <formula>NOT(ISERROR(SEARCH("Media",H25)))</formula>
    </cfRule>
    <cfRule type="containsText" dxfId="723" priority="31" operator="containsText" text="Alta">
      <formula>NOT(ISERROR(SEARCH("Alta",H25)))</formula>
    </cfRule>
    <cfRule type="containsText" dxfId="722" priority="33" operator="containsText" text="Muy Alta">
      <formula>NOT(ISERROR(SEARCH("Muy Alta",H25)))</formula>
    </cfRule>
  </conditionalFormatting>
  <conditionalFormatting sqref="I25:I29">
    <cfRule type="containsText" dxfId="721" priority="24" operator="containsText" text="Catastrófico">
      <formula>NOT(ISERROR(SEARCH("Catastrófico",I25)))</formula>
    </cfRule>
    <cfRule type="containsText" dxfId="720" priority="25" operator="containsText" text="Mayor">
      <formula>NOT(ISERROR(SEARCH("Mayor",I25)))</formula>
    </cfRule>
    <cfRule type="containsText" dxfId="719" priority="26" operator="containsText" text="Menor">
      <formula>NOT(ISERROR(SEARCH("Menor",I25)))</formula>
    </cfRule>
    <cfRule type="containsText" dxfId="718" priority="27" operator="containsText" text="Leve">
      <formula>NOT(ISERROR(SEARCH("Leve",I25)))</formula>
    </cfRule>
    <cfRule type="containsText" dxfId="717" priority="32" operator="containsText" text="Moderado">
      <formula>NOT(ISERROR(SEARCH("Moderado",I25)))</formula>
    </cfRule>
  </conditionalFormatting>
  <conditionalFormatting sqref="K25:K29">
    <cfRule type="containsText" dxfId="716" priority="19" operator="containsText" text="Media">
      <formula>NOT(ISERROR(SEARCH("Media",K25)))</formula>
    </cfRule>
  </conditionalFormatting>
  <conditionalFormatting sqref="L25:L29">
    <cfRule type="containsText" dxfId="715" priority="18" operator="containsText" text="Moderado">
      <formula>NOT(ISERROR(SEARCH("Moderado",L25)))</formula>
    </cfRule>
  </conditionalFormatting>
  <conditionalFormatting sqref="J25:J29">
    <cfRule type="containsText" dxfId="714" priority="17" operator="containsText" text="Moderado">
      <formula>NOT(ISERROR(SEARCH("Moderado",J25)))</formula>
    </cfRule>
  </conditionalFormatting>
  <conditionalFormatting sqref="J25:J29">
    <cfRule type="containsText" dxfId="713" priority="15" operator="containsText" text="Bajo">
      <formula>NOT(ISERROR(SEARCH("Bajo",J25)))</formula>
    </cfRule>
    <cfRule type="containsText" dxfId="712" priority="16" operator="containsText" text="Extremo">
      <formula>NOT(ISERROR(SEARCH("Extremo",J25)))</formula>
    </cfRule>
  </conditionalFormatting>
  <conditionalFormatting sqref="K25:K29">
    <cfRule type="containsText" dxfId="711" priority="13" operator="containsText" text="Baja">
      <formula>NOT(ISERROR(SEARCH("Baja",K25)))</formula>
    </cfRule>
    <cfRule type="containsText" dxfId="710" priority="14" operator="containsText" text="Muy Baja">
      <formula>NOT(ISERROR(SEARCH("Muy Baja",K25)))</formula>
    </cfRule>
  </conditionalFormatting>
  <conditionalFormatting sqref="K25:K29">
    <cfRule type="containsText" dxfId="709" priority="11" operator="containsText" text="Muy Alta">
      <formula>NOT(ISERROR(SEARCH("Muy Alta",K25)))</formula>
    </cfRule>
    <cfRule type="containsText" dxfId="708" priority="12" operator="containsText" text="Alta">
      <formula>NOT(ISERROR(SEARCH("Alta",K25)))</formula>
    </cfRule>
  </conditionalFormatting>
  <conditionalFormatting sqref="L25:L29">
    <cfRule type="containsText" dxfId="707" priority="7" operator="containsText" text="Catastrófico">
      <formula>NOT(ISERROR(SEARCH("Catastrófico",L25)))</formula>
    </cfRule>
    <cfRule type="containsText" dxfId="706" priority="8" operator="containsText" text="Mayor">
      <formula>NOT(ISERROR(SEARCH("Mayor",L25)))</formula>
    </cfRule>
    <cfRule type="containsText" dxfId="705" priority="9" operator="containsText" text="Menor">
      <formula>NOT(ISERROR(SEARCH("Menor",L25)))</formula>
    </cfRule>
    <cfRule type="containsText" dxfId="704" priority="10" operator="containsText" text="Leve">
      <formula>NOT(ISERROR(SEARCH("Leve",L25)))</formula>
    </cfRule>
  </conditionalFormatting>
  <conditionalFormatting sqref="B10 B15 B20 B25 B30 B35 B40 B45 B50 B55">
    <cfRule type="containsText" dxfId="703" priority="1" operator="containsText" text="3- Moderado">
      <formula>NOT(ISERROR(SEARCH("3- Moderado",B10)))</formula>
    </cfRule>
    <cfRule type="containsText" dxfId="702" priority="2" operator="containsText" text="6- Moderado">
      <formula>NOT(ISERROR(SEARCH("6- Moderado",B10)))</formula>
    </cfRule>
    <cfRule type="containsText" dxfId="701" priority="3" operator="containsText" text="4- Moderado">
      <formula>NOT(ISERROR(SEARCH("4- Moderado",B10)))</formula>
    </cfRule>
    <cfRule type="containsText" dxfId="700" priority="4" operator="containsText" text="3- Bajo">
      <formula>NOT(ISERROR(SEARCH("3- Bajo",B10)))</formula>
    </cfRule>
    <cfRule type="containsText" dxfId="699" priority="5" operator="containsText" text="4- Bajo">
      <formula>NOT(ISERROR(SEARCH("4- Bajo",B10)))</formula>
    </cfRule>
    <cfRule type="containsText" dxfId="698" priority="6" operator="containsText" text="1- Bajo">
      <formula>NOT(ISERROR(SEARCH("1- Bajo",B10)))</formula>
    </cfRule>
  </conditionalFormatting>
  <dataValidations count="7">
    <dataValidation allowBlank="1" showInputMessage="1" showErrorMessage="1" prompt="Seleccionar el tipo de riesgo teniendo en cuenta que  factor organizaconal afecta. Ver explicacion en hoja " sqref="E8" xr:uid="{58721375-1522-430A-9835-A04F71CFAF83}"/>
    <dataValidation allowBlank="1" showInputMessage="1" showErrorMessage="1" prompt="Registrar qué factor  que ocasina el riesgo: un facot identtficado el contexto._x000a_O  personas, recursos, estilo de direccion , factores externos, , codiciones ambientales" sqref="F8:G8" xr:uid="{2080B5D0-ECC2-4523-8420-CCF7F16AA1A3}"/>
    <dataValidation allowBlank="1" showInputMessage="1" showErrorMessage="1" prompt="Que tan factible es que materialize el riesgo?" sqref="H8" xr:uid="{0287FF2F-11E7-441A-A07B-4A449AE82A2F}"/>
    <dataValidation allowBlank="1" showInputMessage="1" showErrorMessage="1" prompt="El grado de afectación puede ser " sqref="I8" xr:uid="{ECA09E7C-7264-4845-BC95-6ECC044A5530}"/>
    <dataValidation allowBlank="1" showInputMessage="1" showErrorMessage="1" prompt="Describir las actividades que se van a desarrollar para el proyecto" sqref="O7" xr:uid="{C943B8A3-054B-451B-A287-90321957BE45}"/>
    <dataValidation allowBlank="1" showInputMessage="1" showErrorMessage="1" prompt="Seleccionar si el responsable es el responsable de las acciones es el nivel central" sqref="P7:P8" xr:uid="{0CD8BDDF-BB16-4773-8330-204AD642AB05}"/>
    <dataValidation allowBlank="1" showInputMessage="1" showErrorMessage="1" prompt="seleccionar si el responsable de ejecutar las acciones es el nivel central" sqref="Q8:R8" xr:uid="{420A1DE1-2392-4967-BF66-5E9A9C0F32FC}"/>
  </dataValidations>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BF501B-633E-481C-A771-43147EFCD636}">
  <sheetPr>
    <tabColor theme="7" tint="0.39997558519241921"/>
  </sheetPr>
  <dimension ref="A1:JS59"/>
  <sheetViews>
    <sheetView zoomScale="71" zoomScaleNormal="71" workbookViewId="0">
      <selection activeCell="B10" sqref="B10:B14"/>
    </sheetView>
  </sheetViews>
  <sheetFormatPr baseColWidth="10" defaultColWidth="11.42578125" defaultRowHeight="15" x14ac:dyDescent="0.25"/>
  <cols>
    <col min="1" max="2" width="18.42578125" style="82" customWidth="1"/>
    <col min="3" max="3" width="15.5703125" customWidth="1"/>
    <col min="4" max="4" width="27.5703125" style="82" customWidth="1"/>
    <col min="5" max="5" width="18" style="236" customWidth="1"/>
    <col min="6" max="6" width="40.140625" customWidth="1"/>
    <col min="7" max="7" width="20.42578125" customWidth="1"/>
    <col min="8" max="8" width="10.42578125" style="237" customWidth="1"/>
    <col min="9" max="9" width="11.42578125" style="237" customWidth="1"/>
    <col min="10" max="10" width="10.140625" style="238" customWidth="1"/>
    <col min="11" max="11" width="11.42578125" style="237" customWidth="1"/>
    <col min="12" max="12" width="10.85546875" style="237" customWidth="1"/>
    <col min="13" max="13" width="18.28515625" style="237" bestFit="1" customWidth="1"/>
    <col min="14" max="14" width="18.28515625" bestFit="1" customWidth="1"/>
    <col min="15" max="15" width="32.85546875" customWidth="1"/>
    <col min="16" max="16" width="16.5703125" customWidth="1"/>
    <col min="17" max="18" width="14.28515625" customWidth="1"/>
    <col min="19" max="19" width="17.85546875" customWidth="1"/>
    <col min="20" max="20" width="15.140625" customWidth="1"/>
    <col min="21" max="21" width="16.140625" customWidth="1"/>
    <col min="22" max="177" width="11.42578125" style="7"/>
  </cols>
  <sheetData>
    <row r="1" spans="1:279" s="220" customFormat="1" ht="16.5" customHeight="1" x14ac:dyDescent="0.3">
      <c r="A1" s="420"/>
      <c r="B1" s="421"/>
      <c r="C1" s="421"/>
      <c r="D1" s="506" t="s">
        <v>455</v>
      </c>
      <c r="E1" s="506"/>
      <c r="F1" s="506"/>
      <c r="G1" s="506"/>
      <c r="H1" s="506"/>
      <c r="I1" s="506"/>
      <c r="J1" s="506"/>
      <c r="K1" s="506"/>
      <c r="L1" s="506"/>
      <c r="M1" s="506"/>
      <c r="N1" s="506"/>
      <c r="O1" s="506"/>
      <c r="P1" s="506"/>
      <c r="Q1" s="507"/>
      <c r="R1" s="241"/>
      <c r="S1" s="412" t="s">
        <v>67</v>
      </c>
      <c r="T1" s="412"/>
      <c r="U1" s="412"/>
      <c r="V1" s="219"/>
      <c r="W1" s="219"/>
      <c r="X1" s="219"/>
      <c r="Y1" s="219"/>
      <c r="Z1" s="219"/>
      <c r="AA1" s="219"/>
      <c r="AB1" s="219"/>
      <c r="AC1" s="219"/>
      <c r="AD1" s="219"/>
      <c r="AE1" s="219"/>
      <c r="AF1" s="219"/>
      <c r="AG1" s="219"/>
      <c r="AH1" s="219"/>
      <c r="AI1" s="219"/>
      <c r="AJ1" s="219"/>
      <c r="AK1" s="219"/>
      <c r="AL1" s="219"/>
      <c r="AM1" s="219"/>
      <c r="AN1" s="219"/>
      <c r="AO1" s="219"/>
      <c r="AP1" s="219"/>
      <c r="AQ1" s="219"/>
      <c r="AR1" s="219"/>
      <c r="AS1" s="219"/>
      <c r="AT1" s="219"/>
      <c r="AU1" s="219"/>
      <c r="AV1" s="219"/>
      <c r="AW1" s="219"/>
      <c r="AX1" s="219"/>
      <c r="AY1" s="219"/>
      <c r="AZ1" s="219"/>
      <c r="BA1" s="219"/>
      <c r="BB1" s="219"/>
      <c r="BC1" s="219"/>
      <c r="BD1" s="219"/>
      <c r="BE1" s="219"/>
      <c r="BF1" s="219"/>
      <c r="BG1" s="219"/>
      <c r="BH1" s="219"/>
      <c r="BI1" s="219"/>
      <c r="BJ1" s="219"/>
      <c r="BK1" s="219"/>
      <c r="BL1" s="219"/>
      <c r="BM1" s="219"/>
      <c r="BN1" s="219"/>
      <c r="BO1" s="219"/>
      <c r="BP1" s="219"/>
      <c r="BQ1" s="219"/>
      <c r="BR1" s="219"/>
      <c r="BS1" s="219"/>
      <c r="BT1" s="219"/>
      <c r="BU1" s="219"/>
      <c r="BV1" s="219"/>
      <c r="BW1" s="219"/>
      <c r="BX1" s="219"/>
      <c r="BY1" s="219"/>
      <c r="BZ1" s="219"/>
      <c r="CA1" s="219"/>
      <c r="CB1" s="219"/>
      <c r="CC1" s="219"/>
      <c r="CD1" s="219"/>
      <c r="CE1" s="219"/>
      <c r="CF1" s="219"/>
      <c r="CG1" s="219"/>
      <c r="CH1" s="219"/>
      <c r="CI1" s="219"/>
      <c r="CJ1" s="219"/>
      <c r="CK1" s="219"/>
      <c r="CL1" s="219"/>
      <c r="CM1" s="219"/>
      <c r="CN1" s="219"/>
      <c r="CO1" s="219"/>
      <c r="CP1" s="219"/>
      <c r="CQ1" s="219"/>
      <c r="CR1" s="219"/>
      <c r="CS1" s="219"/>
      <c r="CT1" s="219"/>
      <c r="CU1" s="219"/>
      <c r="CV1" s="219"/>
      <c r="CW1" s="219"/>
      <c r="CX1" s="219"/>
      <c r="CY1" s="219"/>
      <c r="CZ1" s="219"/>
      <c r="DA1" s="219"/>
      <c r="DB1" s="219"/>
      <c r="DC1" s="219"/>
      <c r="DD1" s="219"/>
      <c r="DE1" s="219"/>
      <c r="DF1" s="219"/>
      <c r="DG1" s="219"/>
      <c r="DH1" s="219"/>
      <c r="DI1" s="219"/>
      <c r="DJ1" s="219"/>
      <c r="DK1" s="219"/>
      <c r="DL1" s="219"/>
      <c r="DM1" s="219"/>
      <c r="DN1" s="219"/>
      <c r="DO1" s="219"/>
      <c r="DP1" s="219"/>
      <c r="DQ1" s="219"/>
      <c r="DR1" s="219"/>
      <c r="DS1" s="219"/>
      <c r="DT1" s="219"/>
      <c r="DU1" s="219"/>
      <c r="DV1" s="219"/>
      <c r="DW1" s="219"/>
      <c r="DX1" s="219"/>
      <c r="DY1" s="219"/>
      <c r="DZ1" s="219"/>
      <c r="EA1" s="219"/>
      <c r="EB1" s="219"/>
      <c r="EC1" s="219"/>
      <c r="ED1" s="219"/>
      <c r="EE1" s="219"/>
      <c r="EF1" s="219"/>
      <c r="EG1" s="219"/>
      <c r="EH1" s="219"/>
      <c r="EI1" s="219"/>
      <c r="EJ1" s="219"/>
      <c r="EK1" s="219"/>
      <c r="EL1" s="219"/>
      <c r="EM1" s="219"/>
      <c r="EN1" s="219"/>
      <c r="EO1" s="219"/>
      <c r="EP1" s="219"/>
      <c r="EQ1" s="219"/>
      <c r="ER1" s="219"/>
      <c r="ES1" s="219"/>
      <c r="ET1" s="219"/>
      <c r="EU1" s="219"/>
      <c r="EV1" s="219"/>
      <c r="EW1" s="219"/>
      <c r="EX1" s="219"/>
      <c r="EY1" s="219"/>
      <c r="EZ1" s="219"/>
      <c r="FA1" s="219"/>
      <c r="FB1" s="219"/>
      <c r="FC1" s="219"/>
      <c r="FD1" s="219"/>
      <c r="FE1" s="219"/>
      <c r="FF1" s="219"/>
      <c r="FG1" s="219"/>
      <c r="FH1" s="219"/>
      <c r="FI1" s="219"/>
      <c r="FJ1" s="219"/>
      <c r="FK1" s="219"/>
      <c r="FL1" s="219"/>
      <c r="FM1" s="219"/>
      <c r="FN1" s="219"/>
      <c r="FO1" s="219"/>
      <c r="FP1" s="219"/>
      <c r="FQ1" s="219"/>
      <c r="FR1" s="219"/>
      <c r="FS1" s="219"/>
      <c r="FT1" s="219"/>
      <c r="FU1" s="219"/>
      <c r="FV1" s="219"/>
      <c r="FW1" s="219"/>
      <c r="FX1" s="219"/>
      <c r="FY1" s="219"/>
      <c r="FZ1" s="219"/>
      <c r="GA1" s="219"/>
      <c r="GB1" s="219"/>
      <c r="GC1" s="219"/>
      <c r="GD1" s="219"/>
      <c r="GE1" s="219"/>
      <c r="GF1" s="219"/>
      <c r="GG1" s="219"/>
      <c r="GH1" s="219"/>
      <c r="GI1" s="219"/>
      <c r="GJ1" s="219"/>
      <c r="GK1" s="219"/>
      <c r="GL1" s="219"/>
      <c r="GM1" s="219"/>
      <c r="GN1" s="219"/>
      <c r="GO1" s="219"/>
      <c r="GP1" s="219"/>
      <c r="GQ1" s="219"/>
      <c r="GR1" s="219"/>
      <c r="GS1" s="219"/>
      <c r="GT1" s="219"/>
      <c r="GU1" s="219"/>
      <c r="GV1" s="219"/>
      <c r="GW1" s="219"/>
      <c r="GX1" s="219"/>
      <c r="GY1" s="219"/>
      <c r="GZ1" s="219"/>
      <c r="HA1" s="219"/>
      <c r="HB1" s="219"/>
      <c r="HC1" s="219"/>
      <c r="HD1" s="219"/>
      <c r="HE1" s="219"/>
      <c r="HF1" s="219"/>
      <c r="HG1" s="219"/>
      <c r="HH1" s="219"/>
      <c r="HI1" s="219"/>
      <c r="HJ1" s="219"/>
      <c r="HK1" s="219"/>
      <c r="HL1" s="219"/>
      <c r="HM1" s="219"/>
      <c r="HN1" s="219"/>
      <c r="HO1" s="219"/>
      <c r="HP1" s="219"/>
      <c r="HQ1" s="219"/>
      <c r="HR1" s="219"/>
      <c r="HS1" s="219"/>
      <c r="HT1" s="219"/>
      <c r="HU1" s="219"/>
      <c r="HV1" s="219"/>
      <c r="HW1" s="219"/>
      <c r="HX1" s="219"/>
      <c r="HY1" s="219"/>
      <c r="HZ1" s="219"/>
      <c r="IA1" s="219"/>
      <c r="IB1" s="219"/>
      <c r="IC1" s="219"/>
      <c r="ID1" s="219"/>
      <c r="IE1" s="219"/>
      <c r="IF1" s="219"/>
      <c r="IG1" s="219"/>
      <c r="IH1" s="219"/>
      <c r="II1" s="219"/>
      <c r="IJ1" s="219"/>
      <c r="IK1" s="219"/>
      <c r="IL1" s="219"/>
      <c r="IM1" s="219"/>
      <c r="IN1" s="219"/>
      <c r="IO1" s="219"/>
      <c r="IP1" s="219"/>
      <c r="IQ1" s="219"/>
      <c r="IR1" s="219"/>
      <c r="IS1" s="219"/>
      <c r="IT1" s="219"/>
      <c r="IU1" s="219"/>
      <c r="IV1" s="219"/>
      <c r="IW1" s="219"/>
      <c r="IX1" s="219"/>
      <c r="IY1" s="219"/>
      <c r="IZ1" s="219"/>
      <c r="JA1" s="219"/>
      <c r="JB1" s="219"/>
      <c r="JC1" s="219"/>
      <c r="JD1" s="219"/>
      <c r="JE1" s="219"/>
      <c r="JF1" s="219"/>
      <c r="JG1" s="219"/>
      <c r="JH1" s="219"/>
      <c r="JI1" s="219"/>
      <c r="JJ1" s="219"/>
      <c r="JK1" s="219"/>
      <c r="JL1" s="219"/>
      <c r="JM1" s="219"/>
      <c r="JN1" s="219"/>
      <c r="JO1" s="219"/>
      <c r="JP1" s="219"/>
      <c r="JQ1" s="219"/>
      <c r="JR1" s="219"/>
      <c r="JS1" s="219"/>
    </row>
    <row r="2" spans="1:279" s="220" customFormat="1" ht="39.75" customHeight="1" x14ac:dyDescent="0.3">
      <c r="A2" s="422"/>
      <c r="B2" s="423"/>
      <c r="C2" s="423"/>
      <c r="D2" s="508"/>
      <c r="E2" s="508"/>
      <c r="F2" s="508"/>
      <c r="G2" s="508"/>
      <c r="H2" s="508"/>
      <c r="I2" s="508"/>
      <c r="J2" s="508"/>
      <c r="K2" s="508"/>
      <c r="L2" s="508"/>
      <c r="M2" s="508"/>
      <c r="N2" s="508"/>
      <c r="O2" s="508"/>
      <c r="P2" s="508"/>
      <c r="Q2" s="509"/>
      <c r="R2" s="241"/>
      <c r="S2" s="412"/>
      <c r="T2" s="412"/>
      <c r="U2" s="412"/>
      <c r="V2" s="219"/>
      <c r="W2" s="219"/>
      <c r="X2" s="219"/>
      <c r="Y2" s="219"/>
      <c r="Z2" s="219"/>
      <c r="AA2" s="219"/>
      <c r="AB2" s="219"/>
      <c r="AC2" s="219"/>
      <c r="AD2" s="219"/>
      <c r="AE2" s="219"/>
      <c r="AF2" s="219"/>
      <c r="AG2" s="219"/>
      <c r="AH2" s="219"/>
      <c r="AI2" s="219"/>
      <c r="AJ2" s="219"/>
      <c r="AK2" s="219"/>
      <c r="AL2" s="219"/>
      <c r="AM2" s="219"/>
      <c r="AN2" s="219"/>
      <c r="AO2" s="219"/>
      <c r="AP2" s="219"/>
      <c r="AQ2" s="219"/>
      <c r="AR2" s="219"/>
      <c r="AS2" s="219"/>
      <c r="AT2" s="219"/>
      <c r="AU2" s="219"/>
      <c r="AV2" s="219"/>
      <c r="AW2" s="219"/>
      <c r="AX2" s="219"/>
      <c r="AY2" s="219"/>
      <c r="AZ2" s="219"/>
      <c r="BA2" s="219"/>
      <c r="BB2" s="219"/>
      <c r="BC2" s="219"/>
      <c r="BD2" s="219"/>
      <c r="BE2" s="219"/>
      <c r="BF2" s="219"/>
      <c r="BG2" s="219"/>
      <c r="BH2" s="219"/>
      <c r="BI2" s="219"/>
      <c r="BJ2" s="219"/>
      <c r="BK2" s="219"/>
      <c r="BL2" s="219"/>
      <c r="BM2" s="219"/>
      <c r="BN2" s="219"/>
      <c r="BO2" s="219"/>
      <c r="BP2" s="219"/>
      <c r="BQ2" s="219"/>
      <c r="BR2" s="219"/>
      <c r="BS2" s="219"/>
      <c r="BT2" s="219"/>
      <c r="BU2" s="219"/>
      <c r="BV2" s="219"/>
      <c r="BW2" s="219"/>
      <c r="BX2" s="219"/>
      <c r="BY2" s="219"/>
      <c r="BZ2" s="219"/>
      <c r="CA2" s="219"/>
      <c r="CB2" s="219"/>
      <c r="CC2" s="219"/>
      <c r="CD2" s="219"/>
      <c r="CE2" s="219"/>
      <c r="CF2" s="219"/>
      <c r="CG2" s="219"/>
      <c r="CH2" s="219"/>
      <c r="CI2" s="219"/>
      <c r="CJ2" s="219"/>
      <c r="CK2" s="219"/>
      <c r="CL2" s="219"/>
      <c r="CM2" s="219"/>
      <c r="CN2" s="219"/>
      <c r="CO2" s="219"/>
      <c r="CP2" s="219"/>
      <c r="CQ2" s="219"/>
      <c r="CR2" s="219"/>
      <c r="CS2" s="219"/>
      <c r="CT2" s="219"/>
      <c r="CU2" s="219"/>
      <c r="CV2" s="219"/>
      <c r="CW2" s="219"/>
      <c r="CX2" s="219"/>
      <c r="CY2" s="219"/>
      <c r="CZ2" s="219"/>
      <c r="DA2" s="219"/>
      <c r="DB2" s="219"/>
      <c r="DC2" s="219"/>
      <c r="DD2" s="219"/>
      <c r="DE2" s="219"/>
      <c r="DF2" s="219"/>
      <c r="DG2" s="219"/>
      <c r="DH2" s="219"/>
      <c r="DI2" s="219"/>
      <c r="DJ2" s="219"/>
      <c r="DK2" s="219"/>
      <c r="DL2" s="219"/>
      <c r="DM2" s="219"/>
      <c r="DN2" s="219"/>
      <c r="DO2" s="219"/>
      <c r="DP2" s="219"/>
      <c r="DQ2" s="219"/>
      <c r="DR2" s="219"/>
      <c r="DS2" s="219"/>
      <c r="DT2" s="219"/>
      <c r="DU2" s="219"/>
      <c r="DV2" s="219"/>
      <c r="DW2" s="219"/>
      <c r="DX2" s="219"/>
      <c r="DY2" s="219"/>
      <c r="DZ2" s="219"/>
      <c r="EA2" s="219"/>
      <c r="EB2" s="219"/>
      <c r="EC2" s="219"/>
      <c r="ED2" s="219"/>
      <c r="EE2" s="219"/>
      <c r="EF2" s="219"/>
      <c r="EG2" s="219"/>
      <c r="EH2" s="219"/>
      <c r="EI2" s="219"/>
      <c r="EJ2" s="219"/>
      <c r="EK2" s="219"/>
      <c r="EL2" s="219"/>
      <c r="EM2" s="219"/>
      <c r="EN2" s="219"/>
      <c r="EO2" s="219"/>
      <c r="EP2" s="219"/>
      <c r="EQ2" s="219"/>
      <c r="ER2" s="219"/>
      <c r="ES2" s="219"/>
      <c r="ET2" s="219"/>
      <c r="EU2" s="219"/>
      <c r="EV2" s="219"/>
      <c r="EW2" s="219"/>
      <c r="EX2" s="219"/>
      <c r="EY2" s="219"/>
      <c r="EZ2" s="219"/>
      <c r="FA2" s="219"/>
      <c r="FB2" s="219"/>
      <c r="FC2" s="219"/>
      <c r="FD2" s="219"/>
      <c r="FE2" s="219"/>
      <c r="FF2" s="219"/>
      <c r="FG2" s="219"/>
      <c r="FH2" s="219"/>
      <c r="FI2" s="219"/>
      <c r="FJ2" s="219"/>
      <c r="FK2" s="219"/>
      <c r="FL2" s="219"/>
      <c r="FM2" s="219"/>
      <c r="FN2" s="219"/>
      <c r="FO2" s="219"/>
      <c r="FP2" s="219"/>
      <c r="FQ2" s="219"/>
      <c r="FR2" s="219"/>
      <c r="FS2" s="219"/>
      <c r="FT2" s="219"/>
      <c r="FU2" s="219"/>
      <c r="FV2" s="219"/>
      <c r="FW2" s="219"/>
      <c r="FX2" s="219"/>
      <c r="FY2" s="219"/>
      <c r="FZ2" s="219"/>
      <c r="GA2" s="219"/>
      <c r="GB2" s="219"/>
      <c r="GC2" s="219"/>
      <c r="GD2" s="219"/>
      <c r="GE2" s="219"/>
      <c r="GF2" s="219"/>
      <c r="GG2" s="219"/>
      <c r="GH2" s="219"/>
      <c r="GI2" s="219"/>
      <c r="GJ2" s="219"/>
      <c r="GK2" s="219"/>
      <c r="GL2" s="219"/>
      <c r="GM2" s="219"/>
      <c r="GN2" s="219"/>
      <c r="GO2" s="219"/>
      <c r="GP2" s="219"/>
      <c r="GQ2" s="219"/>
      <c r="GR2" s="219"/>
      <c r="GS2" s="219"/>
      <c r="GT2" s="219"/>
      <c r="GU2" s="219"/>
      <c r="GV2" s="219"/>
      <c r="GW2" s="219"/>
      <c r="GX2" s="219"/>
      <c r="GY2" s="219"/>
      <c r="GZ2" s="219"/>
      <c r="HA2" s="219"/>
      <c r="HB2" s="219"/>
      <c r="HC2" s="219"/>
      <c r="HD2" s="219"/>
      <c r="HE2" s="219"/>
      <c r="HF2" s="219"/>
      <c r="HG2" s="219"/>
      <c r="HH2" s="219"/>
      <c r="HI2" s="219"/>
      <c r="HJ2" s="219"/>
      <c r="HK2" s="219"/>
      <c r="HL2" s="219"/>
      <c r="HM2" s="219"/>
      <c r="HN2" s="219"/>
      <c r="HO2" s="219"/>
      <c r="HP2" s="219"/>
      <c r="HQ2" s="219"/>
      <c r="HR2" s="219"/>
      <c r="HS2" s="219"/>
      <c r="HT2" s="219"/>
      <c r="HU2" s="219"/>
      <c r="HV2" s="219"/>
      <c r="HW2" s="219"/>
      <c r="HX2" s="219"/>
      <c r="HY2" s="219"/>
      <c r="HZ2" s="219"/>
      <c r="IA2" s="219"/>
      <c r="IB2" s="219"/>
      <c r="IC2" s="219"/>
      <c r="ID2" s="219"/>
      <c r="IE2" s="219"/>
      <c r="IF2" s="219"/>
      <c r="IG2" s="219"/>
      <c r="IH2" s="219"/>
      <c r="II2" s="219"/>
      <c r="IJ2" s="219"/>
      <c r="IK2" s="219"/>
      <c r="IL2" s="219"/>
      <c r="IM2" s="219"/>
      <c r="IN2" s="219"/>
      <c r="IO2" s="219"/>
      <c r="IP2" s="219"/>
      <c r="IQ2" s="219"/>
      <c r="IR2" s="219"/>
      <c r="IS2" s="219"/>
      <c r="IT2" s="219"/>
      <c r="IU2" s="219"/>
      <c r="IV2" s="219"/>
      <c r="IW2" s="219"/>
      <c r="IX2" s="219"/>
      <c r="IY2" s="219"/>
      <c r="IZ2" s="219"/>
      <c r="JA2" s="219"/>
      <c r="JB2" s="219"/>
      <c r="JC2" s="219"/>
      <c r="JD2" s="219"/>
      <c r="JE2" s="219"/>
      <c r="JF2" s="219"/>
      <c r="JG2" s="219"/>
      <c r="JH2" s="219"/>
      <c r="JI2" s="219"/>
      <c r="JJ2" s="219"/>
      <c r="JK2" s="219"/>
      <c r="JL2" s="219"/>
      <c r="JM2" s="219"/>
      <c r="JN2" s="219"/>
      <c r="JO2" s="219"/>
      <c r="JP2" s="219"/>
      <c r="JQ2" s="219"/>
      <c r="JR2" s="219"/>
      <c r="JS2" s="219"/>
    </row>
    <row r="3" spans="1:279" s="220" customFormat="1" ht="3" customHeight="1" x14ac:dyDescent="0.3">
      <c r="A3" s="2"/>
      <c r="B3" s="2"/>
      <c r="C3" s="239"/>
      <c r="D3" s="508"/>
      <c r="E3" s="508"/>
      <c r="F3" s="508"/>
      <c r="G3" s="508"/>
      <c r="H3" s="508"/>
      <c r="I3" s="508"/>
      <c r="J3" s="508"/>
      <c r="K3" s="508"/>
      <c r="L3" s="508"/>
      <c r="M3" s="508"/>
      <c r="N3" s="508"/>
      <c r="O3" s="508"/>
      <c r="P3" s="508"/>
      <c r="Q3" s="509"/>
      <c r="R3" s="241"/>
      <c r="S3" s="412"/>
      <c r="T3" s="412"/>
      <c r="U3" s="412"/>
      <c r="V3" s="219"/>
      <c r="W3" s="219"/>
      <c r="X3" s="219"/>
      <c r="Y3" s="219"/>
      <c r="Z3" s="219"/>
      <c r="AA3" s="219"/>
      <c r="AB3" s="219"/>
      <c r="AC3" s="219"/>
      <c r="AD3" s="219"/>
      <c r="AE3" s="219"/>
      <c r="AF3" s="219"/>
      <c r="AG3" s="219"/>
      <c r="AH3" s="219"/>
      <c r="AI3" s="219"/>
      <c r="AJ3" s="219"/>
      <c r="AK3" s="219"/>
      <c r="AL3" s="219"/>
      <c r="AM3" s="219"/>
      <c r="AN3" s="219"/>
      <c r="AO3" s="219"/>
      <c r="AP3" s="219"/>
      <c r="AQ3" s="219"/>
      <c r="AR3" s="219"/>
      <c r="AS3" s="219"/>
      <c r="AT3" s="219"/>
      <c r="AU3" s="219"/>
      <c r="AV3" s="219"/>
      <c r="AW3" s="219"/>
      <c r="AX3" s="219"/>
      <c r="AY3" s="219"/>
      <c r="AZ3" s="219"/>
      <c r="BA3" s="219"/>
      <c r="BB3" s="219"/>
      <c r="BC3" s="219"/>
      <c r="BD3" s="219"/>
      <c r="BE3" s="219"/>
      <c r="BF3" s="219"/>
      <c r="BG3" s="219"/>
      <c r="BH3" s="219"/>
      <c r="BI3" s="219"/>
      <c r="BJ3" s="219"/>
      <c r="BK3" s="219"/>
      <c r="BL3" s="219"/>
      <c r="BM3" s="219"/>
      <c r="BN3" s="219"/>
      <c r="BO3" s="219"/>
      <c r="BP3" s="219"/>
      <c r="BQ3" s="219"/>
      <c r="BR3" s="219"/>
      <c r="BS3" s="219"/>
      <c r="BT3" s="219"/>
      <c r="BU3" s="219"/>
      <c r="BV3" s="219"/>
      <c r="BW3" s="219"/>
      <c r="BX3" s="219"/>
      <c r="BY3" s="219"/>
      <c r="BZ3" s="219"/>
      <c r="CA3" s="219"/>
      <c r="CB3" s="219"/>
      <c r="CC3" s="219"/>
      <c r="CD3" s="219"/>
      <c r="CE3" s="219"/>
      <c r="CF3" s="219"/>
      <c r="CG3" s="219"/>
      <c r="CH3" s="219"/>
      <c r="CI3" s="219"/>
      <c r="CJ3" s="219"/>
      <c r="CK3" s="219"/>
      <c r="CL3" s="219"/>
      <c r="CM3" s="219"/>
      <c r="CN3" s="219"/>
      <c r="CO3" s="219"/>
      <c r="CP3" s="219"/>
      <c r="CQ3" s="219"/>
      <c r="CR3" s="219"/>
      <c r="CS3" s="219"/>
      <c r="CT3" s="219"/>
      <c r="CU3" s="219"/>
      <c r="CV3" s="219"/>
      <c r="CW3" s="219"/>
      <c r="CX3" s="219"/>
      <c r="CY3" s="219"/>
      <c r="CZ3" s="219"/>
      <c r="DA3" s="219"/>
      <c r="DB3" s="219"/>
      <c r="DC3" s="219"/>
      <c r="DD3" s="219"/>
      <c r="DE3" s="219"/>
      <c r="DF3" s="219"/>
      <c r="DG3" s="219"/>
      <c r="DH3" s="219"/>
      <c r="DI3" s="219"/>
      <c r="DJ3" s="219"/>
      <c r="DK3" s="219"/>
      <c r="DL3" s="219"/>
      <c r="DM3" s="219"/>
      <c r="DN3" s="219"/>
      <c r="DO3" s="219"/>
      <c r="DP3" s="219"/>
      <c r="DQ3" s="219"/>
      <c r="DR3" s="219"/>
      <c r="DS3" s="219"/>
      <c r="DT3" s="219"/>
      <c r="DU3" s="219"/>
      <c r="DV3" s="219"/>
      <c r="DW3" s="219"/>
      <c r="DX3" s="219"/>
      <c r="DY3" s="219"/>
      <c r="DZ3" s="219"/>
      <c r="EA3" s="219"/>
      <c r="EB3" s="219"/>
      <c r="EC3" s="219"/>
      <c r="ED3" s="219"/>
      <c r="EE3" s="219"/>
      <c r="EF3" s="219"/>
      <c r="EG3" s="219"/>
      <c r="EH3" s="219"/>
      <c r="EI3" s="219"/>
      <c r="EJ3" s="219"/>
      <c r="EK3" s="219"/>
      <c r="EL3" s="219"/>
      <c r="EM3" s="219"/>
      <c r="EN3" s="219"/>
      <c r="EO3" s="219"/>
      <c r="EP3" s="219"/>
      <c r="EQ3" s="219"/>
      <c r="ER3" s="219"/>
      <c r="ES3" s="219"/>
      <c r="ET3" s="219"/>
      <c r="EU3" s="219"/>
      <c r="EV3" s="219"/>
      <c r="EW3" s="219"/>
      <c r="EX3" s="219"/>
      <c r="EY3" s="219"/>
      <c r="EZ3" s="219"/>
      <c r="FA3" s="219"/>
      <c r="FB3" s="219"/>
      <c r="FC3" s="219"/>
      <c r="FD3" s="219"/>
      <c r="FE3" s="219"/>
      <c r="FF3" s="219"/>
      <c r="FG3" s="219"/>
      <c r="FH3" s="219"/>
      <c r="FI3" s="219"/>
      <c r="FJ3" s="219"/>
      <c r="FK3" s="219"/>
      <c r="FL3" s="219"/>
      <c r="FM3" s="219"/>
      <c r="FN3" s="219"/>
      <c r="FO3" s="219"/>
      <c r="FP3" s="219"/>
      <c r="FQ3" s="219"/>
      <c r="FR3" s="219"/>
      <c r="FS3" s="219"/>
      <c r="FT3" s="219"/>
      <c r="FU3" s="219"/>
      <c r="FV3" s="219"/>
      <c r="FW3" s="219"/>
      <c r="FX3" s="219"/>
      <c r="FY3" s="219"/>
      <c r="FZ3" s="219"/>
      <c r="GA3" s="219"/>
      <c r="GB3" s="219"/>
      <c r="GC3" s="219"/>
      <c r="GD3" s="219"/>
      <c r="GE3" s="219"/>
      <c r="GF3" s="219"/>
      <c r="GG3" s="219"/>
      <c r="GH3" s="219"/>
      <c r="GI3" s="219"/>
      <c r="GJ3" s="219"/>
      <c r="GK3" s="219"/>
      <c r="GL3" s="219"/>
      <c r="GM3" s="219"/>
      <c r="GN3" s="219"/>
      <c r="GO3" s="219"/>
      <c r="GP3" s="219"/>
      <c r="GQ3" s="219"/>
      <c r="GR3" s="219"/>
      <c r="GS3" s="219"/>
      <c r="GT3" s="219"/>
      <c r="GU3" s="219"/>
      <c r="GV3" s="219"/>
      <c r="GW3" s="219"/>
      <c r="GX3" s="219"/>
      <c r="GY3" s="219"/>
      <c r="GZ3" s="219"/>
      <c r="HA3" s="219"/>
      <c r="HB3" s="219"/>
      <c r="HC3" s="219"/>
      <c r="HD3" s="219"/>
      <c r="HE3" s="219"/>
      <c r="HF3" s="219"/>
      <c r="HG3" s="219"/>
      <c r="HH3" s="219"/>
      <c r="HI3" s="219"/>
      <c r="HJ3" s="219"/>
      <c r="HK3" s="219"/>
      <c r="HL3" s="219"/>
      <c r="HM3" s="219"/>
      <c r="HN3" s="219"/>
      <c r="HO3" s="219"/>
      <c r="HP3" s="219"/>
      <c r="HQ3" s="219"/>
      <c r="HR3" s="219"/>
      <c r="HS3" s="219"/>
      <c r="HT3" s="219"/>
      <c r="HU3" s="219"/>
      <c r="HV3" s="219"/>
      <c r="HW3" s="219"/>
      <c r="HX3" s="219"/>
      <c r="HY3" s="219"/>
      <c r="HZ3" s="219"/>
      <c r="IA3" s="219"/>
      <c r="IB3" s="219"/>
      <c r="IC3" s="219"/>
      <c r="ID3" s="219"/>
      <c r="IE3" s="219"/>
      <c r="IF3" s="219"/>
      <c r="IG3" s="219"/>
      <c r="IH3" s="219"/>
      <c r="II3" s="219"/>
      <c r="IJ3" s="219"/>
      <c r="IK3" s="219"/>
      <c r="IL3" s="219"/>
      <c r="IM3" s="219"/>
      <c r="IN3" s="219"/>
      <c r="IO3" s="219"/>
      <c r="IP3" s="219"/>
      <c r="IQ3" s="219"/>
      <c r="IR3" s="219"/>
      <c r="IS3" s="219"/>
      <c r="IT3" s="219"/>
      <c r="IU3" s="219"/>
      <c r="IV3" s="219"/>
      <c r="IW3" s="219"/>
      <c r="IX3" s="219"/>
      <c r="IY3" s="219"/>
      <c r="IZ3" s="219"/>
      <c r="JA3" s="219"/>
      <c r="JB3" s="219"/>
      <c r="JC3" s="219"/>
      <c r="JD3" s="219"/>
      <c r="JE3" s="219"/>
      <c r="JF3" s="219"/>
      <c r="JG3" s="219"/>
      <c r="JH3" s="219"/>
      <c r="JI3" s="219"/>
      <c r="JJ3" s="219"/>
      <c r="JK3" s="219"/>
      <c r="JL3" s="219"/>
      <c r="JM3" s="219"/>
      <c r="JN3" s="219"/>
      <c r="JO3" s="219"/>
      <c r="JP3" s="219"/>
      <c r="JQ3" s="219"/>
      <c r="JR3" s="219"/>
      <c r="JS3" s="219"/>
    </row>
    <row r="4" spans="1:279" s="220" customFormat="1" ht="41.25" customHeight="1" x14ac:dyDescent="0.3">
      <c r="A4" s="413" t="s">
        <v>0</v>
      </c>
      <c r="B4" s="414"/>
      <c r="C4" s="415"/>
      <c r="D4" s="416" t="str">
        <f>'Mapa Final'!D4</f>
        <v>Administración de Justicia</v>
      </c>
      <c r="E4" s="417"/>
      <c r="F4" s="417"/>
      <c r="G4" s="417"/>
      <c r="H4" s="417"/>
      <c r="I4" s="417"/>
      <c r="J4" s="417"/>
      <c r="K4" s="417"/>
      <c r="L4" s="417"/>
      <c r="M4" s="417"/>
      <c r="N4" s="418"/>
      <c r="O4" s="419"/>
      <c r="P4" s="419"/>
      <c r="Q4" s="419"/>
      <c r="R4" s="239"/>
      <c r="S4" s="1"/>
      <c r="T4" s="1"/>
      <c r="U4" s="1"/>
      <c r="V4" s="219"/>
      <c r="W4" s="219"/>
      <c r="X4" s="219"/>
      <c r="Y4" s="219"/>
      <c r="Z4" s="219"/>
      <c r="AA4" s="219"/>
      <c r="AB4" s="219"/>
      <c r="AC4" s="219"/>
      <c r="AD4" s="219"/>
      <c r="AE4" s="219"/>
      <c r="AF4" s="219"/>
      <c r="AG4" s="219"/>
      <c r="AH4" s="219"/>
      <c r="AI4" s="219"/>
      <c r="AJ4" s="219"/>
      <c r="AK4" s="219"/>
      <c r="AL4" s="219"/>
      <c r="AM4" s="219"/>
      <c r="AN4" s="219"/>
      <c r="AO4" s="219"/>
      <c r="AP4" s="219"/>
      <c r="AQ4" s="219"/>
      <c r="AR4" s="219"/>
      <c r="AS4" s="219"/>
      <c r="AT4" s="219"/>
      <c r="AU4" s="219"/>
      <c r="AV4" s="219"/>
      <c r="AW4" s="219"/>
      <c r="AX4" s="219"/>
      <c r="AY4" s="219"/>
      <c r="AZ4" s="219"/>
      <c r="BA4" s="219"/>
      <c r="BB4" s="219"/>
      <c r="BC4" s="219"/>
      <c r="BD4" s="219"/>
      <c r="BE4" s="219"/>
      <c r="BF4" s="219"/>
      <c r="BG4" s="219"/>
      <c r="BH4" s="219"/>
      <c r="BI4" s="219"/>
      <c r="BJ4" s="219"/>
      <c r="BK4" s="219"/>
      <c r="BL4" s="219"/>
      <c r="BM4" s="219"/>
      <c r="BN4" s="219"/>
      <c r="BO4" s="219"/>
      <c r="BP4" s="219"/>
      <c r="BQ4" s="219"/>
      <c r="BR4" s="219"/>
      <c r="BS4" s="219"/>
      <c r="BT4" s="219"/>
      <c r="BU4" s="219"/>
      <c r="BV4" s="219"/>
      <c r="BW4" s="219"/>
      <c r="BX4" s="219"/>
      <c r="BY4" s="219"/>
      <c r="BZ4" s="219"/>
      <c r="CA4" s="219"/>
      <c r="CB4" s="219"/>
      <c r="CC4" s="219"/>
      <c r="CD4" s="219"/>
      <c r="CE4" s="219"/>
      <c r="CF4" s="219"/>
      <c r="CG4" s="219"/>
      <c r="CH4" s="219"/>
      <c r="CI4" s="219"/>
      <c r="CJ4" s="219"/>
      <c r="CK4" s="219"/>
      <c r="CL4" s="219"/>
      <c r="CM4" s="219"/>
      <c r="CN4" s="219"/>
      <c r="CO4" s="219"/>
      <c r="CP4" s="219"/>
      <c r="CQ4" s="219"/>
      <c r="CR4" s="219"/>
      <c r="CS4" s="219"/>
      <c r="CT4" s="219"/>
      <c r="CU4" s="219"/>
      <c r="CV4" s="219"/>
      <c r="CW4" s="219"/>
      <c r="CX4" s="219"/>
      <c r="CY4" s="219"/>
      <c r="CZ4" s="219"/>
      <c r="DA4" s="219"/>
      <c r="DB4" s="219"/>
      <c r="DC4" s="219"/>
      <c r="DD4" s="219"/>
      <c r="DE4" s="219"/>
      <c r="DF4" s="219"/>
      <c r="DG4" s="219"/>
      <c r="DH4" s="219"/>
      <c r="DI4" s="219"/>
      <c r="DJ4" s="219"/>
      <c r="DK4" s="219"/>
      <c r="DL4" s="219"/>
      <c r="DM4" s="219"/>
      <c r="DN4" s="219"/>
      <c r="DO4" s="219"/>
      <c r="DP4" s="219"/>
      <c r="DQ4" s="219"/>
      <c r="DR4" s="219"/>
      <c r="DS4" s="219"/>
      <c r="DT4" s="219"/>
      <c r="DU4" s="219"/>
      <c r="DV4" s="219"/>
      <c r="DW4" s="219"/>
      <c r="DX4" s="219"/>
      <c r="DY4" s="219"/>
      <c r="DZ4" s="219"/>
      <c r="EA4" s="219"/>
      <c r="EB4" s="219"/>
      <c r="EC4" s="219"/>
      <c r="ED4" s="219"/>
      <c r="EE4" s="219"/>
      <c r="EF4" s="219"/>
      <c r="EG4" s="219"/>
      <c r="EH4" s="219"/>
      <c r="EI4" s="219"/>
      <c r="EJ4" s="219"/>
      <c r="EK4" s="219"/>
      <c r="EL4" s="219"/>
      <c r="EM4" s="219"/>
      <c r="EN4" s="219"/>
      <c r="EO4" s="219"/>
      <c r="EP4" s="219"/>
      <c r="EQ4" s="219"/>
      <c r="ER4" s="219"/>
      <c r="ES4" s="219"/>
      <c r="ET4" s="219"/>
      <c r="EU4" s="219"/>
      <c r="EV4" s="219"/>
      <c r="EW4" s="219"/>
      <c r="EX4" s="219"/>
      <c r="EY4" s="219"/>
      <c r="EZ4" s="219"/>
      <c r="FA4" s="219"/>
      <c r="FB4" s="219"/>
      <c r="FC4" s="219"/>
      <c r="FD4" s="219"/>
      <c r="FE4" s="219"/>
      <c r="FF4" s="219"/>
      <c r="FG4" s="219"/>
      <c r="FH4" s="219"/>
      <c r="FI4" s="219"/>
      <c r="FJ4" s="219"/>
      <c r="FK4" s="219"/>
      <c r="FL4" s="219"/>
      <c r="FM4" s="219"/>
      <c r="FN4" s="219"/>
      <c r="FO4" s="219"/>
      <c r="FP4" s="219"/>
      <c r="FQ4" s="219"/>
      <c r="FR4" s="219"/>
      <c r="FS4" s="219"/>
      <c r="FT4" s="219"/>
      <c r="FU4" s="219"/>
      <c r="FV4" s="219"/>
      <c r="FW4" s="219"/>
      <c r="FX4" s="219"/>
      <c r="FY4" s="219"/>
      <c r="FZ4" s="219"/>
      <c r="GA4" s="219"/>
      <c r="GB4" s="219"/>
      <c r="GC4" s="219"/>
      <c r="GD4" s="219"/>
      <c r="GE4" s="219"/>
      <c r="GF4" s="219"/>
      <c r="GG4" s="219"/>
      <c r="GH4" s="219"/>
      <c r="GI4" s="219"/>
      <c r="GJ4" s="219"/>
      <c r="GK4" s="219"/>
      <c r="GL4" s="219"/>
      <c r="GM4" s="219"/>
      <c r="GN4" s="219"/>
      <c r="GO4" s="219"/>
      <c r="GP4" s="219"/>
      <c r="GQ4" s="219"/>
      <c r="GR4" s="219"/>
      <c r="GS4" s="219"/>
      <c r="GT4" s="219"/>
      <c r="GU4" s="219"/>
      <c r="GV4" s="219"/>
      <c r="GW4" s="219"/>
      <c r="GX4" s="219"/>
      <c r="GY4" s="219"/>
      <c r="GZ4" s="219"/>
      <c r="HA4" s="219"/>
      <c r="HB4" s="219"/>
      <c r="HC4" s="219"/>
      <c r="HD4" s="219"/>
      <c r="HE4" s="219"/>
      <c r="HF4" s="219"/>
      <c r="HG4" s="219"/>
      <c r="HH4" s="219"/>
      <c r="HI4" s="219"/>
      <c r="HJ4" s="219"/>
      <c r="HK4" s="219"/>
      <c r="HL4" s="219"/>
      <c r="HM4" s="219"/>
      <c r="HN4" s="219"/>
      <c r="HO4" s="219"/>
      <c r="HP4" s="219"/>
      <c r="HQ4" s="219"/>
      <c r="HR4" s="219"/>
      <c r="HS4" s="219"/>
      <c r="HT4" s="219"/>
      <c r="HU4" s="219"/>
      <c r="HV4" s="219"/>
      <c r="HW4" s="219"/>
      <c r="HX4" s="219"/>
      <c r="HY4" s="219"/>
      <c r="HZ4" s="219"/>
      <c r="IA4" s="219"/>
      <c r="IB4" s="219"/>
      <c r="IC4" s="219"/>
      <c r="ID4" s="219"/>
      <c r="IE4" s="219"/>
      <c r="IF4" s="219"/>
      <c r="IG4" s="219"/>
      <c r="IH4" s="219"/>
      <c r="II4" s="219"/>
      <c r="IJ4" s="219"/>
      <c r="IK4" s="219"/>
      <c r="IL4" s="219"/>
      <c r="IM4" s="219"/>
      <c r="IN4" s="219"/>
      <c r="IO4" s="219"/>
      <c r="IP4" s="219"/>
      <c r="IQ4" s="219"/>
      <c r="IR4" s="219"/>
      <c r="IS4" s="219"/>
      <c r="IT4" s="219"/>
      <c r="IU4" s="219"/>
      <c r="IV4" s="219"/>
      <c r="IW4" s="219"/>
      <c r="IX4" s="219"/>
      <c r="IY4" s="219"/>
      <c r="IZ4" s="219"/>
      <c r="JA4" s="219"/>
      <c r="JB4" s="219"/>
      <c r="JC4" s="219"/>
      <c r="JD4" s="219"/>
      <c r="JE4" s="219"/>
      <c r="JF4" s="219"/>
      <c r="JG4" s="219"/>
      <c r="JH4" s="219"/>
      <c r="JI4" s="219"/>
      <c r="JJ4" s="219"/>
      <c r="JK4" s="219"/>
      <c r="JL4" s="219"/>
      <c r="JM4" s="219"/>
      <c r="JN4" s="219"/>
      <c r="JO4" s="219"/>
      <c r="JP4" s="219"/>
      <c r="JQ4" s="219"/>
      <c r="JR4" s="219"/>
      <c r="JS4" s="219"/>
    </row>
    <row r="5" spans="1:279" s="220" customFormat="1" ht="52.5" customHeight="1" x14ac:dyDescent="0.3">
      <c r="A5" s="413" t="s">
        <v>1</v>
      </c>
      <c r="B5" s="414"/>
      <c r="C5" s="415"/>
      <c r="D5" s="424" t="str">
        <f>'Mapa Final'!D5</f>
        <v>Administrar justicia dirigiendo la actuación procesal, hacia la emisión de una decisión de carácter definitivo mediante la aplicación de la normatividad vigente.</v>
      </c>
      <c r="E5" s="425"/>
      <c r="F5" s="425"/>
      <c r="G5" s="425"/>
      <c r="H5" s="425"/>
      <c r="I5" s="425"/>
      <c r="J5" s="425"/>
      <c r="K5" s="425"/>
      <c r="L5" s="425"/>
      <c r="M5" s="425"/>
      <c r="N5" s="426"/>
      <c r="O5" s="1"/>
      <c r="P5" s="1"/>
      <c r="Q5" s="1"/>
      <c r="R5" s="1"/>
      <c r="S5" s="1"/>
      <c r="T5" s="1"/>
      <c r="U5" s="1"/>
      <c r="V5" s="219"/>
      <c r="W5" s="219"/>
      <c r="X5" s="219"/>
      <c r="Y5" s="219"/>
      <c r="Z5" s="219"/>
      <c r="AA5" s="219"/>
      <c r="AB5" s="219"/>
      <c r="AC5" s="219"/>
      <c r="AD5" s="219"/>
      <c r="AE5" s="219"/>
      <c r="AF5" s="219"/>
      <c r="AG5" s="219"/>
      <c r="AH5" s="219"/>
      <c r="AI5" s="219"/>
      <c r="AJ5" s="219"/>
      <c r="AK5" s="219"/>
      <c r="AL5" s="219"/>
      <c r="AM5" s="219"/>
      <c r="AN5" s="219"/>
      <c r="AO5" s="219"/>
      <c r="AP5" s="219"/>
      <c r="AQ5" s="219"/>
      <c r="AR5" s="219"/>
      <c r="AS5" s="219"/>
      <c r="AT5" s="219"/>
      <c r="AU5" s="219"/>
      <c r="AV5" s="219"/>
      <c r="AW5" s="219"/>
      <c r="AX5" s="219"/>
      <c r="AY5" s="219"/>
      <c r="AZ5" s="219"/>
      <c r="BA5" s="219"/>
      <c r="BB5" s="219"/>
      <c r="BC5" s="219"/>
      <c r="BD5" s="219"/>
      <c r="BE5" s="219"/>
      <c r="BF5" s="219"/>
      <c r="BG5" s="219"/>
      <c r="BH5" s="219"/>
      <c r="BI5" s="219"/>
      <c r="BJ5" s="219"/>
      <c r="BK5" s="219"/>
      <c r="BL5" s="219"/>
      <c r="BM5" s="219"/>
      <c r="BN5" s="219"/>
      <c r="BO5" s="219"/>
      <c r="BP5" s="219"/>
      <c r="BQ5" s="219"/>
      <c r="BR5" s="219"/>
      <c r="BS5" s="219"/>
      <c r="BT5" s="219"/>
      <c r="BU5" s="219"/>
      <c r="BV5" s="219"/>
      <c r="BW5" s="219"/>
      <c r="BX5" s="219"/>
      <c r="BY5" s="219"/>
      <c r="BZ5" s="219"/>
      <c r="CA5" s="219"/>
      <c r="CB5" s="219"/>
      <c r="CC5" s="219"/>
      <c r="CD5" s="219"/>
      <c r="CE5" s="219"/>
      <c r="CF5" s="219"/>
      <c r="CG5" s="219"/>
      <c r="CH5" s="219"/>
      <c r="CI5" s="219"/>
      <c r="CJ5" s="219"/>
      <c r="CK5" s="219"/>
      <c r="CL5" s="219"/>
      <c r="CM5" s="219"/>
      <c r="CN5" s="219"/>
      <c r="CO5" s="219"/>
      <c r="CP5" s="219"/>
      <c r="CQ5" s="219"/>
      <c r="CR5" s="219"/>
      <c r="CS5" s="219"/>
      <c r="CT5" s="219"/>
      <c r="CU5" s="219"/>
      <c r="CV5" s="219"/>
      <c r="CW5" s="219"/>
      <c r="CX5" s="219"/>
      <c r="CY5" s="219"/>
      <c r="CZ5" s="219"/>
      <c r="DA5" s="219"/>
      <c r="DB5" s="219"/>
      <c r="DC5" s="219"/>
      <c r="DD5" s="219"/>
      <c r="DE5" s="219"/>
      <c r="DF5" s="219"/>
      <c r="DG5" s="219"/>
      <c r="DH5" s="219"/>
      <c r="DI5" s="219"/>
      <c r="DJ5" s="219"/>
      <c r="DK5" s="219"/>
      <c r="DL5" s="219"/>
      <c r="DM5" s="219"/>
      <c r="DN5" s="219"/>
      <c r="DO5" s="219"/>
      <c r="DP5" s="219"/>
      <c r="DQ5" s="219"/>
      <c r="DR5" s="219"/>
      <c r="DS5" s="219"/>
      <c r="DT5" s="219"/>
      <c r="DU5" s="219"/>
      <c r="DV5" s="219"/>
      <c r="DW5" s="219"/>
      <c r="DX5" s="219"/>
      <c r="DY5" s="219"/>
      <c r="DZ5" s="219"/>
      <c r="EA5" s="219"/>
      <c r="EB5" s="219"/>
      <c r="EC5" s="219"/>
      <c r="ED5" s="219"/>
      <c r="EE5" s="219"/>
      <c r="EF5" s="219"/>
      <c r="EG5" s="219"/>
      <c r="EH5" s="219"/>
      <c r="EI5" s="219"/>
      <c r="EJ5" s="219"/>
      <c r="EK5" s="219"/>
      <c r="EL5" s="219"/>
      <c r="EM5" s="219"/>
      <c r="EN5" s="219"/>
      <c r="EO5" s="219"/>
      <c r="EP5" s="219"/>
      <c r="EQ5" s="219"/>
      <c r="ER5" s="219"/>
      <c r="ES5" s="219"/>
      <c r="ET5" s="219"/>
      <c r="EU5" s="219"/>
      <c r="EV5" s="219"/>
      <c r="EW5" s="219"/>
      <c r="EX5" s="219"/>
      <c r="EY5" s="219"/>
      <c r="EZ5" s="219"/>
      <c r="FA5" s="219"/>
      <c r="FB5" s="219"/>
      <c r="FC5" s="219"/>
      <c r="FD5" s="219"/>
      <c r="FE5" s="219"/>
      <c r="FF5" s="219"/>
      <c r="FG5" s="219"/>
      <c r="FH5" s="219"/>
      <c r="FI5" s="219"/>
      <c r="FJ5" s="219"/>
      <c r="FK5" s="219"/>
      <c r="FL5" s="219"/>
      <c r="FM5" s="219"/>
      <c r="FN5" s="219"/>
      <c r="FO5" s="219"/>
      <c r="FP5" s="219"/>
      <c r="FQ5" s="219"/>
      <c r="FR5" s="219"/>
      <c r="FS5" s="219"/>
      <c r="FT5" s="219"/>
      <c r="FU5" s="219"/>
      <c r="FV5" s="219"/>
      <c r="FW5" s="219"/>
      <c r="FX5" s="219"/>
      <c r="FY5" s="219"/>
      <c r="FZ5" s="219"/>
      <c r="GA5" s="219"/>
      <c r="GB5" s="219"/>
      <c r="GC5" s="219"/>
      <c r="GD5" s="219"/>
      <c r="GE5" s="219"/>
      <c r="GF5" s="219"/>
      <c r="GG5" s="219"/>
      <c r="GH5" s="219"/>
      <c r="GI5" s="219"/>
      <c r="GJ5" s="219"/>
      <c r="GK5" s="219"/>
      <c r="GL5" s="219"/>
      <c r="GM5" s="219"/>
      <c r="GN5" s="219"/>
      <c r="GO5" s="219"/>
      <c r="GP5" s="219"/>
      <c r="GQ5" s="219"/>
      <c r="GR5" s="219"/>
      <c r="GS5" s="219"/>
      <c r="GT5" s="219"/>
      <c r="GU5" s="219"/>
      <c r="GV5" s="219"/>
      <c r="GW5" s="219"/>
      <c r="GX5" s="219"/>
      <c r="GY5" s="219"/>
      <c r="GZ5" s="219"/>
      <c r="HA5" s="219"/>
      <c r="HB5" s="219"/>
      <c r="HC5" s="219"/>
      <c r="HD5" s="219"/>
      <c r="HE5" s="219"/>
      <c r="HF5" s="219"/>
      <c r="HG5" s="219"/>
      <c r="HH5" s="219"/>
      <c r="HI5" s="219"/>
      <c r="HJ5" s="219"/>
      <c r="HK5" s="219"/>
      <c r="HL5" s="219"/>
      <c r="HM5" s="219"/>
      <c r="HN5" s="219"/>
      <c r="HO5" s="219"/>
      <c r="HP5" s="219"/>
      <c r="HQ5" s="219"/>
      <c r="HR5" s="219"/>
      <c r="HS5" s="219"/>
      <c r="HT5" s="219"/>
      <c r="HU5" s="219"/>
      <c r="HV5" s="219"/>
      <c r="HW5" s="219"/>
      <c r="HX5" s="219"/>
      <c r="HY5" s="219"/>
      <c r="HZ5" s="219"/>
      <c r="IA5" s="219"/>
      <c r="IB5" s="219"/>
      <c r="IC5" s="219"/>
      <c r="ID5" s="219"/>
      <c r="IE5" s="219"/>
      <c r="IF5" s="219"/>
      <c r="IG5" s="219"/>
      <c r="IH5" s="219"/>
      <c r="II5" s="219"/>
      <c r="IJ5" s="219"/>
      <c r="IK5" s="219"/>
      <c r="IL5" s="219"/>
      <c r="IM5" s="219"/>
      <c r="IN5" s="219"/>
      <c r="IO5" s="219"/>
      <c r="IP5" s="219"/>
      <c r="IQ5" s="219"/>
      <c r="IR5" s="219"/>
      <c r="IS5" s="219"/>
      <c r="IT5" s="219"/>
      <c r="IU5" s="219"/>
      <c r="IV5" s="219"/>
      <c r="IW5" s="219"/>
      <c r="IX5" s="219"/>
      <c r="IY5" s="219"/>
      <c r="IZ5" s="219"/>
      <c r="JA5" s="219"/>
      <c r="JB5" s="219"/>
      <c r="JC5" s="219"/>
      <c r="JD5" s="219"/>
      <c r="JE5" s="219"/>
      <c r="JF5" s="219"/>
      <c r="JG5" s="219"/>
      <c r="JH5" s="219"/>
      <c r="JI5" s="219"/>
      <c r="JJ5" s="219"/>
      <c r="JK5" s="219"/>
      <c r="JL5" s="219"/>
      <c r="JM5" s="219"/>
      <c r="JN5" s="219"/>
      <c r="JO5" s="219"/>
      <c r="JP5" s="219"/>
      <c r="JQ5" s="219"/>
      <c r="JR5" s="219"/>
      <c r="JS5" s="219"/>
    </row>
    <row r="6" spans="1:279" s="220" customFormat="1" ht="32.25" customHeight="1" thickBot="1" x14ac:dyDescent="0.35">
      <c r="A6" s="413" t="s">
        <v>2</v>
      </c>
      <c r="B6" s="414"/>
      <c r="C6" s="415"/>
      <c r="D6" s="424" t="str">
        <f>'Mapa Final'!D6</f>
        <v>Despachos Judiciales Contencioso Administrativo de Ibague</v>
      </c>
      <c r="E6" s="425"/>
      <c r="F6" s="425"/>
      <c r="G6" s="425"/>
      <c r="H6" s="425"/>
      <c r="I6" s="425"/>
      <c r="J6" s="425"/>
      <c r="K6" s="425"/>
      <c r="L6" s="425"/>
      <c r="M6" s="425"/>
      <c r="N6" s="426"/>
      <c r="O6" s="1"/>
      <c r="P6" s="1"/>
      <c r="Q6" s="1"/>
      <c r="R6" s="1"/>
      <c r="S6" s="1"/>
      <c r="T6" s="1"/>
      <c r="U6" s="1"/>
      <c r="V6" s="219"/>
      <c r="W6" s="219"/>
      <c r="X6" s="219"/>
      <c r="Y6" s="219"/>
      <c r="Z6" s="219"/>
      <c r="AA6" s="219"/>
      <c r="AB6" s="219"/>
      <c r="AC6" s="219"/>
      <c r="AD6" s="219"/>
      <c r="AE6" s="219"/>
      <c r="AF6" s="219"/>
      <c r="AG6" s="219"/>
      <c r="AH6" s="219"/>
      <c r="AI6" s="219"/>
      <c r="AJ6" s="219"/>
      <c r="AK6" s="219"/>
      <c r="AL6" s="219"/>
      <c r="AM6" s="219"/>
      <c r="AN6" s="219"/>
      <c r="AO6" s="219"/>
      <c r="AP6" s="219"/>
      <c r="AQ6" s="219"/>
      <c r="AR6" s="219"/>
      <c r="AS6" s="219"/>
      <c r="AT6" s="219"/>
      <c r="AU6" s="219"/>
      <c r="AV6" s="219"/>
      <c r="AW6" s="219"/>
      <c r="AX6" s="219"/>
      <c r="AY6" s="219"/>
      <c r="AZ6" s="219"/>
      <c r="BA6" s="219"/>
      <c r="BB6" s="219"/>
      <c r="BC6" s="219"/>
      <c r="BD6" s="219"/>
      <c r="BE6" s="219"/>
      <c r="BF6" s="219"/>
      <c r="BG6" s="219"/>
      <c r="BH6" s="219"/>
      <c r="BI6" s="219"/>
      <c r="BJ6" s="219"/>
      <c r="BK6" s="219"/>
      <c r="BL6" s="219"/>
      <c r="BM6" s="219"/>
      <c r="BN6" s="219"/>
      <c r="BO6" s="219"/>
      <c r="BP6" s="219"/>
      <c r="BQ6" s="219"/>
      <c r="BR6" s="219"/>
      <c r="BS6" s="219"/>
      <c r="BT6" s="219"/>
      <c r="BU6" s="219"/>
      <c r="BV6" s="219"/>
      <c r="BW6" s="219"/>
      <c r="BX6" s="219"/>
      <c r="BY6" s="219"/>
      <c r="BZ6" s="219"/>
      <c r="CA6" s="219"/>
      <c r="CB6" s="219"/>
      <c r="CC6" s="219"/>
      <c r="CD6" s="219"/>
      <c r="CE6" s="219"/>
      <c r="CF6" s="219"/>
      <c r="CG6" s="219"/>
      <c r="CH6" s="219"/>
      <c r="CI6" s="219"/>
      <c r="CJ6" s="219"/>
      <c r="CK6" s="219"/>
      <c r="CL6" s="219"/>
      <c r="CM6" s="219"/>
      <c r="CN6" s="219"/>
      <c r="CO6" s="219"/>
      <c r="CP6" s="219"/>
      <c r="CQ6" s="219"/>
      <c r="CR6" s="219"/>
      <c r="CS6" s="219"/>
      <c r="CT6" s="219"/>
      <c r="CU6" s="219"/>
      <c r="CV6" s="219"/>
      <c r="CW6" s="219"/>
      <c r="CX6" s="219"/>
      <c r="CY6" s="219"/>
      <c r="CZ6" s="219"/>
      <c r="DA6" s="219"/>
      <c r="DB6" s="219"/>
      <c r="DC6" s="219"/>
      <c r="DD6" s="219"/>
      <c r="DE6" s="219"/>
      <c r="DF6" s="219"/>
      <c r="DG6" s="219"/>
      <c r="DH6" s="219"/>
      <c r="DI6" s="219"/>
      <c r="DJ6" s="219"/>
      <c r="DK6" s="219"/>
      <c r="DL6" s="219"/>
      <c r="DM6" s="219"/>
      <c r="DN6" s="219"/>
      <c r="DO6" s="219"/>
      <c r="DP6" s="219"/>
      <c r="DQ6" s="219"/>
      <c r="DR6" s="219"/>
      <c r="DS6" s="219"/>
      <c r="DT6" s="219"/>
      <c r="DU6" s="219"/>
      <c r="DV6" s="219"/>
      <c r="DW6" s="219"/>
      <c r="DX6" s="219"/>
      <c r="DY6" s="219"/>
      <c r="DZ6" s="219"/>
      <c r="EA6" s="219"/>
      <c r="EB6" s="219"/>
      <c r="EC6" s="219"/>
      <c r="ED6" s="219"/>
      <c r="EE6" s="219"/>
      <c r="EF6" s="219"/>
      <c r="EG6" s="219"/>
      <c r="EH6" s="219"/>
      <c r="EI6" s="219"/>
      <c r="EJ6" s="219"/>
      <c r="EK6" s="219"/>
      <c r="EL6" s="219"/>
      <c r="EM6" s="219"/>
      <c r="EN6" s="219"/>
      <c r="EO6" s="219"/>
      <c r="EP6" s="219"/>
      <c r="EQ6" s="219"/>
      <c r="ER6" s="219"/>
      <c r="ES6" s="219"/>
      <c r="ET6" s="219"/>
      <c r="EU6" s="219"/>
      <c r="EV6" s="219"/>
      <c r="EW6" s="219"/>
      <c r="EX6" s="219"/>
      <c r="EY6" s="219"/>
      <c r="EZ6" s="219"/>
      <c r="FA6" s="219"/>
      <c r="FB6" s="219"/>
      <c r="FC6" s="219"/>
      <c r="FD6" s="219"/>
      <c r="FE6" s="219"/>
      <c r="FF6" s="219"/>
      <c r="FG6" s="219"/>
      <c r="FH6" s="219"/>
      <c r="FI6" s="219"/>
      <c r="FJ6" s="219"/>
      <c r="FK6" s="219"/>
      <c r="FL6" s="219"/>
      <c r="FM6" s="219"/>
      <c r="FN6" s="219"/>
      <c r="FO6" s="219"/>
      <c r="FP6" s="219"/>
      <c r="FQ6" s="219"/>
      <c r="FR6" s="219"/>
      <c r="FS6" s="219"/>
      <c r="FT6" s="219"/>
      <c r="FU6" s="219"/>
      <c r="FV6" s="219"/>
      <c r="FW6" s="219"/>
      <c r="FX6" s="219"/>
      <c r="FY6" s="219"/>
      <c r="FZ6" s="219"/>
      <c r="GA6" s="219"/>
      <c r="GB6" s="219"/>
      <c r="GC6" s="219"/>
      <c r="GD6" s="219"/>
      <c r="GE6" s="219"/>
      <c r="GF6" s="219"/>
      <c r="GG6" s="219"/>
      <c r="GH6" s="219"/>
      <c r="GI6" s="219"/>
      <c r="GJ6" s="219"/>
      <c r="GK6" s="219"/>
      <c r="GL6" s="219"/>
      <c r="GM6" s="219"/>
      <c r="GN6" s="219"/>
      <c r="GO6" s="219"/>
      <c r="GP6" s="219"/>
      <c r="GQ6" s="219"/>
      <c r="GR6" s="219"/>
      <c r="GS6" s="219"/>
      <c r="GT6" s="219"/>
      <c r="GU6" s="219"/>
      <c r="GV6" s="219"/>
      <c r="GW6" s="219"/>
      <c r="GX6" s="219"/>
      <c r="GY6" s="219"/>
      <c r="GZ6" s="219"/>
      <c r="HA6" s="219"/>
      <c r="HB6" s="219"/>
      <c r="HC6" s="219"/>
      <c r="HD6" s="219"/>
      <c r="HE6" s="219"/>
      <c r="HF6" s="219"/>
      <c r="HG6" s="219"/>
      <c r="HH6" s="219"/>
      <c r="HI6" s="219"/>
      <c r="HJ6" s="219"/>
      <c r="HK6" s="219"/>
      <c r="HL6" s="219"/>
      <c r="HM6" s="219"/>
      <c r="HN6" s="219"/>
      <c r="HO6" s="219"/>
      <c r="HP6" s="219"/>
      <c r="HQ6" s="219"/>
      <c r="HR6" s="219"/>
      <c r="HS6" s="219"/>
      <c r="HT6" s="219"/>
      <c r="HU6" s="219"/>
      <c r="HV6" s="219"/>
      <c r="HW6" s="219"/>
      <c r="HX6" s="219"/>
      <c r="HY6" s="219"/>
      <c r="HZ6" s="219"/>
      <c r="IA6" s="219"/>
      <c r="IB6" s="219"/>
      <c r="IC6" s="219"/>
      <c r="ID6" s="219"/>
      <c r="IE6" s="219"/>
      <c r="IF6" s="219"/>
      <c r="IG6" s="219"/>
      <c r="IH6" s="219"/>
      <c r="II6" s="219"/>
      <c r="IJ6" s="219"/>
      <c r="IK6" s="219"/>
      <c r="IL6" s="219"/>
      <c r="IM6" s="219"/>
      <c r="IN6" s="219"/>
      <c r="IO6" s="219"/>
      <c r="IP6" s="219"/>
      <c r="IQ6" s="219"/>
      <c r="IR6" s="219"/>
      <c r="IS6" s="219"/>
      <c r="IT6" s="219"/>
      <c r="IU6" s="219"/>
      <c r="IV6" s="219"/>
      <c r="IW6" s="219"/>
      <c r="IX6" s="219"/>
      <c r="IY6" s="219"/>
      <c r="IZ6" s="219"/>
      <c r="JA6" s="219"/>
      <c r="JB6" s="219"/>
      <c r="JC6" s="219"/>
      <c r="JD6" s="219"/>
      <c r="JE6" s="219"/>
      <c r="JF6" s="219"/>
      <c r="JG6" s="219"/>
      <c r="JH6" s="219"/>
      <c r="JI6" s="219"/>
      <c r="JJ6" s="219"/>
      <c r="JK6" s="219"/>
      <c r="JL6" s="219"/>
      <c r="JM6" s="219"/>
      <c r="JN6" s="219"/>
      <c r="JO6" s="219"/>
      <c r="JP6" s="219"/>
      <c r="JQ6" s="219"/>
      <c r="JR6" s="219"/>
      <c r="JS6" s="219"/>
    </row>
    <row r="7" spans="1:279" s="223" customFormat="1" ht="38.25" customHeight="1" thickTop="1" thickBot="1" x14ac:dyDescent="0.3">
      <c r="A7" s="501" t="s">
        <v>436</v>
      </c>
      <c r="B7" s="502"/>
      <c r="C7" s="502"/>
      <c r="D7" s="502"/>
      <c r="E7" s="502"/>
      <c r="F7" s="503"/>
      <c r="G7" s="221"/>
      <c r="H7" s="504" t="s">
        <v>437</v>
      </c>
      <c r="I7" s="504"/>
      <c r="J7" s="504"/>
      <c r="K7" s="504" t="s">
        <v>438</v>
      </c>
      <c r="L7" s="504"/>
      <c r="M7" s="504"/>
      <c r="N7" s="505" t="s">
        <v>309</v>
      </c>
      <c r="O7" s="510" t="s">
        <v>439</v>
      </c>
      <c r="P7" s="512" t="s">
        <v>440</v>
      </c>
      <c r="Q7" s="515"/>
      <c r="R7" s="513"/>
      <c r="S7" s="512" t="s">
        <v>441</v>
      </c>
      <c r="T7" s="513"/>
      <c r="U7" s="514" t="s">
        <v>456</v>
      </c>
      <c r="V7" s="222"/>
      <c r="W7" s="222"/>
      <c r="X7" s="222"/>
      <c r="Y7" s="222"/>
      <c r="Z7" s="222"/>
      <c r="AA7" s="222"/>
      <c r="AB7" s="222"/>
      <c r="AC7" s="222"/>
      <c r="AD7" s="222"/>
      <c r="AE7" s="222"/>
      <c r="AF7" s="222"/>
      <c r="AG7" s="222"/>
      <c r="AH7" s="222"/>
      <c r="AI7" s="222"/>
      <c r="AJ7" s="222"/>
      <c r="AK7" s="222"/>
      <c r="AL7" s="222"/>
      <c r="AM7" s="222"/>
      <c r="AN7" s="222"/>
      <c r="AO7" s="222"/>
      <c r="AP7" s="222"/>
      <c r="AQ7" s="222"/>
      <c r="AR7" s="222"/>
      <c r="AS7" s="222"/>
      <c r="AT7" s="222"/>
      <c r="AU7" s="222"/>
      <c r="AV7" s="222"/>
      <c r="AW7" s="222"/>
      <c r="AX7" s="222"/>
      <c r="AY7" s="222"/>
      <c r="AZ7" s="222"/>
      <c r="BA7" s="222"/>
      <c r="BB7" s="222"/>
      <c r="BC7" s="222"/>
      <c r="BD7" s="222"/>
      <c r="BE7" s="222"/>
      <c r="BF7" s="222"/>
      <c r="BG7" s="222"/>
      <c r="BH7" s="222"/>
      <c r="BI7" s="222"/>
      <c r="BJ7" s="222"/>
      <c r="BK7" s="222"/>
      <c r="BL7" s="222"/>
      <c r="BM7" s="222"/>
      <c r="BN7" s="222"/>
      <c r="BO7" s="222"/>
      <c r="BP7" s="222"/>
      <c r="BQ7" s="222"/>
      <c r="BR7" s="222"/>
      <c r="BS7" s="222"/>
      <c r="BT7" s="222"/>
      <c r="BU7" s="222"/>
      <c r="BV7" s="222"/>
      <c r="BW7" s="222"/>
      <c r="BX7" s="222"/>
      <c r="BY7" s="222"/>
      <c r="BZ7" s="222"/>
      <c r="CA7" s="222"/>
      <c r="CB7" s="222"/>
      <c r="CC7" s="222"/>
      <c r="CD7" s="222"/>
      <c r="CE7" s="222"/>
      <c r="CF7" s="222"/>
      <c r="CG7" s="222"/>
      <c r="CH7" s="222"/>
      <c r="CI7" s="222"/>
      <c r="CJ7" s="222"/>
      <c r="CK7" s="222"/>
      <c r="CL7" s="222"/>
      <c r="CM7" s="222"/>
      <c r="CN7" s="222"/>
      <c r="CO7" s="222"/>
      <c r="CP7" s="222"/>
      <c r="CQ7" s="222"/>
      <c r="CR7" s="222"/>
      <c r="CS7" s="222"/>
      <c r="CT7" s="222"/>
      <c r="CU7" s="222"/>
      <c r="CV7" s="222"/>
      <c r="CW7" s="222"/>
      <c r="CX7" s="222"/>
      <c r="CY7" s="222"/>
      <c r="CZ7" s="222"/>
      <c r="DA7" s="222"/>
      <c r="DB7" s="222"/>
      <c r="DC7" s="222"/>
      <c r="DD7" s="222"/>
      <c r="DE7" s="222"/>
      <c r="DF7" s="222"/>
      <c r="DG7" s="222"/>
      <c r="DH7" s="222"/>
      <c r="DI7" s="222"/>
      <c r="DJ7" s="222"/>
      <c r="DK7" s="222"/>
      <c r="DL7" s="222"/>
      <c r="DM7" s="222"/>
      <c r="DN7" s="222"/>
      <c r="DO7" s="222"/>
      <c r="DP7" s="222"/>
      <c r="DQ7" s="222"/>
      <c r="DR7" s="222"/>
      <c r="DS7" s="222"/>
      <c r="DT7" s="222"/>
      <c r="DU7" s="222"/>
      <c r="DV7" s="222"/>
      <c r="DW7" s="222"/>
      <c r="DX7" s="222"/>
      <c r="DY7" s="222"/>
      <c r="DZ7" s="222"/>
      <c r="EA7" s="222"/>
      <c r="EB7" s="222"/>
      <c r="EC7" s="222"/>
      <c r="ED7" s="222"/>
      <c r="EE7" s="222"/>
      <c r="EF7" s="222"/>
      <c r="EG7" s="222"/>
      <c r="EH7" s="222"/>
      <c r="EI7" s="222"/>
      <c r="EJ7" s="222"/>
      <c r="EK7" s="222"/>
      <c r="EL7" s="222"/>
      <c r="EM7" s="222"/>
      <c r="EN7" s="222"/>
      <c r="EO7" s="222"/>
      <c r="EP7" s="222"/>
      <c r="EQ7" s="222"/>
      <c r="ER7" s="222"/>
      <c r="ES7" s="222"/>
      <c r="ET7" s="222"/>
      <c r="EU7" s="222"/>
      <c r="EV7" s="222"/>
      <c r="EW7" s="222"/>
      <c r="EX7" s="222"/>
      <c r="EY7" s="222"/>
      <c r="EZ7" s="222"/>
      <c r="FA7" s="222"/>
      <c r="FB7" s="222"/>
      <c r="FC7" s="222"/>
      <c r="FD7" s="222"/>
      <c r="FE7" s="222"/>
      <c r="FF7" s="222"/>
      <c r="FG7" s="222"/>
      <c r="FH7" s="222"/>
      <c r="FI7" s="222"/>
      <c r="FJ7" s="222"/>
      <c r="FK7" s="222"/>
      <c r="FL7" s="222"/>
      <c r="FM7" s="222"/>
      <c r="FN7" s="222"/>
      <c r="FO7" s="222"/>
      <c r="FP7" s="222"/>
      <c r="FQ7" s="222"/>
      <c r="FR7" s="222"/>
      <c r="FS7" s="222"/>
      <c r="FT7" s="222"/>
      <c r="FU7" s="222"/>
    </row>
    <row r="8" spans="1:279" s="231" customFormat="1" ht="81" customHeight="1" thickTop="1" thickBot="1" x14ac:dyDescent="0.3">
      <c r="A8" s="224" t="s">
        <v>211</v>
      </c>
      <c r="B8" s="224" t="s">
        <v>457</v>
      </c>
      <c r="C8" s="225" t="s">
        <v>8</v>
      </c>
      <c r="D8" s="226" t="s">
        <v>443</v>
      </c>
      <c r="E8" s="240" t="s">
        <v>10</v>
      </c>
      <c r="F8" s="240" t="s">
        <v>11</v>
      </c>
      <c r="G8" s="240" t="s">
        <v>12</v>
      </c>
      <c r="H8" s="228" t="s">
        <v>444</v>
      </c>
      <c r="I8" s="228" t="s">
        <v>38</v>
      </c>
      <c r="J8" s="228" t="s">
        <v>445</v>
      </c>
      <c r="K8" s="228" t="s">
        <v>444</v>
      </c>
      <c r="L8" s="228" t="s">
        <v>446</v>
      </c>
      <c r="M8" s="228" t="s">
        <v>445</v>
      </c>
      <c r="N8" s="505"/>
      <c r="O8" s="511"/>
      <c r="P8" s="229" t="s">
        <v>447</v>
      </c>
      <c r="Q8" s="229" t="s">
        <v>448</v>
      </c>
      <c r="R8" s="229" t="s">
        <v>495</v>
      </c>
      <c r="S8" s="229" t="s">
        <v>449</v>
      </c>
      <c r="T8" s="229" t="s">
        <v>450</v>
      </c>
      <c r="U8" s="514"/>
      <c r="V8" s="230"/>
      <c r="W8" s="230"/>
      <c r="X8" s="230"/>
      <c r="Y8" s="230"/>
      <c r="Z8" s="230"/>
      <c r="AA8" s="230"/>
      <c r="AB8" s="230"/>
      <c r="AC8" s="230"/>
      <c r="AD8" s="230"/>
      <c r="AE8" s="230"/>
      <c r="AF8" s="230"/>
      <c r="AG8" s="230"/>
      <c r="AH8" s="230"/>
      <c r="AI8" s="230"/>
      <c r="AJ8" s="230"/>
      <c r="AK8" s="230"/>
      <c r="AL8" s="230"/>
      <c r="AM8" s="230"/>
      <c r="AN8" s="230"/>
      <c r="AO8" s="230"/>
      <c r="AP8" s="230"/>
      <c r="AQ8" s="230"/>
      <c r="AR8" s="230"/>
      <c r="AS8" s="230"/>
      <c r="AT8" s="230"/>
      <c r="AU8" s="230"/>
      <c r="AV8" s="230"/>
      <c r="AW8" s="230"/>
      <c r="AX8" s="230"/>
      <c r="AY8" s="230"/>
      <c r="AZ8" s="230"/>
      <c r="BA8" s="230"/>
      <c r="BB8" s="230"/>
      <c r="BC8" s="230"/>
      <c r="BD8" s="230"/>
      <c r="BE8" s="230"/>
      <c r="BF8" s="230"/>
      <c r="BG8" s="230"/>
      <c r="BH8" s="230"/>
      <c r="BI8" s="230"/>
      <c r="BJ8" s="230"/>
      <c r="BK8" s="230"/>
      <c r="BL8" s="230"/>
      <c r="BM8" s="230"/>
      <c r="BN8" s="230"/>
      <c r="BO8" s="230"/>
      <c r="BP8" s="230"/>
      <c r="BQ8" s="230"/>
      <c r="BR8" s="230"/>
      <c r="BS8" s="230"/>
      <c r="BT8" s="230"/>
      <c r="BU8" s="230"/>
      <c r="BV8" s="230"/>
      <c r="BW8" s="230"/>
      <c r="BX8" s="230"/>
      <c r="BY8" s="230"/>
      <c r="BZ8" s="230"/>
      <c r="CA8" s="230"/>
      <c r="CB8" s="230"/>
      <c r="CC8" s="230"/>
      <c r="CD8" s="230"/>
      <c r="CE8" s="230"/>
      <c r="CF8" s="230"/>
      <c r="CG8" s="230"/>
      <c r="CH8" s="230"/>
      <c r="CI8" s="230"/>
      <c r="CJ8" s="230"/>
      <c r="CK8" s="230"/>
      <c r="CL8" s="230"/>
      <c r="CM8" s="230"/>
      <c r="CN8" s="230"/>
      <c r="CO8" s="230"/>
      <c r="CP8" s="230"/>
      <c r="CQ8" s="230"/>
      <c r="CR8" s="230"/>
      <c r="CS8" s="230"/>
      <c r="CT8" s="230"/>
      <c r="CU8" s="230"/>
      <c r="CV8" s="230"/>
      <c r="CW8" s="230"/>
      <c r="CX8" s="230"/>
      <c r="CY8" s="230"/>
      <c r="CZ8" s="230"/>
      <c r="DA8" s="230"/>
      <c r="DB8" s="230"/>
      <c r="DC8" s="230"/>
      <c r="DD8" s="230"/>
      <c r="DE8" s="230"/>
      <c r="DF8" s="230"/>
      <c r="DG8" s="230"/>
      <c r="DH8" s="230"/>
      <c r="DI8" s="230"/>
      <c r="DJ8" s="230"/>
      <c r="DK8" s="230"/>
      <c r="DL8" s="230"/>
      <c r="DM8" s="230"/>
      <c r="DN8" s="230"/>
      <c r="DO8" s="230"/>
      <c r="DP8" s="230"/>
      <c r="DQ8" s="230"/>
      <c r="DR8" s="230"/>
      <c r="DS8" s="230"/>
      <c r="DT8" s="230"/>
      <c r="DU8" s="230"/>
      <c r="DV8" s="230"/>
      <c r="DW8" s="230"/>
      <c r="DX8" s="230"/>
      <c r="DY8" s="230"/>
      <c r="DZ8" s="230"/>
      <c r="EA8" s="230"/>
      <c r="EB8" s="230"/>
      <c r="EC8" s="230"/>
      <c r="ED8" s="230"/>
      <c r="EE8" s="230"/>
      <c r="EF8" s="230"/>
      <c r="EG8" s="230"/>
      <c r="EH8" s="230"/>
      <c r="EI8" s="230"/>
      <c r="EJ8" s="230"/>
      <c r="EK8" s="230"/>
      <c r="EL8" s="230"/>
      <c r="EM8" s="230"/>
      <c r="EN8" s="230"/>
      <c r="EO8" s="230"/>
      <c r="EP8" s="230"/>
      <c r="EQ8" s="230"/>
      <c r="ER8" s="230"/>
      <c r="ES8" s="230"/>
      <c r="ET8" s="230"/>
      <c r="EU8" s="230"/>
      <c r="EV8" s="230"/>
      <c r="EW8" s="230"/>
      <c r="EX8" s="230"/>
      <c r="EY8" s="230"/>
      <c r="EZ8" s="230"/>
      <c r="FA8" s="230"/>
      <c r="FB8" s="230"/>
      <c r="FC8" s="230"/>
      <c r="FD8" s="230"/>
      <c r="FE8" s="230"/>
      <c r="FF8" s="230"/>
      <c r="FG8" s="230"/>
      <c r="FH8" s="230"/>
      <c r="FI8" s="230"/>
      <c r="FJ8" s="230"/>
      <c r="FK8" s="230"/>
      <c r="FL8" s="230"/>
      <c r="FM8" s="230"/>
      <c r="FN8" s="230"/>
      <c r="FO8" s="230"/>
      <c r="FP8" s="230"/>
      <c r="FQ8" s="230"/>
      <c r="FR8" s="230"/>
      <c r="FS8" s="230"/>
      <c r="FT8" s="230"/>
      <c r="FU8" s="230"/>
    </row>
    <row r="9" spans="1:279" s="232" customFormat="1" ht="10.5" customHeight="1" thickTop="1" thickBot="1" x14ac:dyDescent="0.3">
      <c r="A9" s="516"/>
      <c r="B9" s="517"/>
      <c r="C9" s="517"/>
      <c r="D9" s="517"/>
      <c r="E9" s="517"/>
      <c r="F9" s="517"/>
      <c r="G9" s="517"/>
      <c r="H9" s="517"/>
      <c r="I9" s="517"/>
      <c r="J9" s="517"/>
      <c r="K9" s="517"/>
      <c r="L9" s="517"/>
      <c r="M9" s="517"/>
      <c r="N9" s="517"/>
      <c r="U9" s="233"/>
      <c r="V9" s="234"/>
      <c r="W9" s="234"/>
      <c r="X9" s="234"/>
      <c r="Y9" s="234"/>
      <c r="Z9" s="234"/>
      <c r="AA9" s="234"/>
      <c r="AB9" s="234"/>
      <c r="AC9" s="234"/>
      <c r="AD9" s="234"/>
      <c r="AE9" s="234"/>
      <c r="AF9" s="234"/>
      <c r="AG9" s="234"/>
      <c r="AH9" s="234"/>
      <c r="AI9" s="234"/>
      <c r="AJ9" s="234"/>
      <c r="AK9" s="234"/>
      <c r="AL9" s="234"/>
      <c r="AM9" s="234"/>
      <c r="AN9" s="234"/>
      <c r="AO9" s="234"/>
      <c r="AP9" s="234"/>
      <c r="AQ9" s="234"/>
      <c r="AR9" s="234"/>
      <c r="AS9" s="234"/>
      <c r="AT9" s="234"/>
      <c r="AU9" s="234"/>
      <c r="AV9" s="234"/>
      <c r="AW9" s="234"/>
      <c r="AX9" s="234"/>
      <c r="AY9" s="234"/>
      <c r="AZ9" s="234"/>
      <c r="BA9" s="234"/>
      <c r="BB9" s="234"/>
      <c r="BC9" s="234"/>
      <c r="BD9" s="234"/>
      <c r="BE9" s="234"/>
      <c r="BF9" s="234"/>
      <c r="BG9" s="234"/>
      <c r="BH9" s="234"/>
      <c r="BI9" s="234"/>
      <c r="BJ9" s="234"/>
      <c r="BK9" s="234"/>
      <c r="BL9" s="234"/>
      <c r="BM9" s="234"/>
      <c r="BN9" s="234"/>
      <c r="BO9" s="234"/>
      <c r="BP9" s="234"/>
      <c r="BQ9" s="234"/>
      <c r="BR9" s="234"/>
      <c r="BS9" s="234"/>
      <c r="BT9" s="234"/>
      <c r="BU9" s="234"/>
      <c r="BV9" s="234"/>
      <c r="BW9" s="234"/>
      <c r="BX9" s="234"/>
      <c r="BY9" s="234"/>
      <c r="BZ9" s="234"/>
      <c r="CA9" s="234"/>
      <c r="CB9" s="234"/>
      <c r="CC9" s="234"/>
      <c r="CD9" s="234"/>
      <c r="CE9" s="234"/>
      <c r="CF9" s="234"/>
      <c r="CG9" s="234"/>
      <c r="CH9" s="234"/>
      <c r="CI9" s="234"/>
      <c r="CJ9" s="234"/>
      <c r="CK9" s="234"/>
      <c r="CL9" s="234"/>
      <c r="CM9" s="234"/>
      <c r="CN9" s="234"/>
      <c r="CO9" s="234"/>
      <c r="CP9" s="234"/>
      <c r="CQ9" s="234"/>
      <c r="CR9" s="234"/>
      <c r="CS9" s="234"/>
      <c r="CT9" s="234"/>
      <c r="CU9" s="234"/>
      <c r="CV9" s="234"/>
      <c r="CW9" s="234"/>
      <c r="CX9" s="234"/>
      <c r="CY9" s="234"/>
      <c r="CZ9" s="234"/>
      <c r="DA9" s="234"/>
      <c r="DB9" s="234"/>
      <c r="DC9" s="234"/>
      <c r="DD9" s="234"/>
      <c r="DE9" s="234"/>
      <c r="DF9" s="234"/>
      <c r="DG9" s="234"/>
      <c r="DH9" s="234"/>
      <c r="DI9" s="234"/>
      <c r="DJ9" s="234"/>
      <c r="DK9" s="234"/>
      <c r="DL9" s="234"/>
      <c r="DM9" s="234"/>
      <c r="DN9" s="234"/>
      <c r="DO9" s="234"/>
      <c r="DP9" s="234"/>
      <c r="DQ9" s="234"/>
      <c r="DR9" s="234"/>
      <c r="DS9" s="234"/>
      <c r="DT9" s="234"/>
      <c r="DU9" s="234"/>
      <c r="DV9" s="234"/>
      <c r="DW9" s="234"/>
      <c r="DX9" s="234"/>
      <c r="DY9" s="234"/>
      <c r="DZ9" s="234"/>
      <c r="EA9" s="234"/>
      <c r="EB9" s="234"/>
      <c r="EC9" s="234"/>
      <c r="ED9" s="234"/>
      <c r="EE9" s="234"/>
      <c r="EF9" s="234"/>
      <c r="EG9" s="234"/>
      <c r="EH9" s="234"/>
      <c r="EI9" s="234"/>
      <c r="EJ9" s="234"/>
      <c r="EK9" s="234"/>
      <c r="EL9" s="234"/>
      <c r="EM9" s="234"/>
      <c r="EN9" s="234"/>
      <c r="EO9" s="234"/>
      <c r="EP9" s="234"/>
      <c r="EQ9" s="234"/>
      <c r="ER9" s="234"/>
      <c r="ES9" s="234"/>
      <c r="ET9" s="234"/>
      <c r="EU9" s="234"/>
      <c r="EV9" s="234"/>
      <c r="EW9" s="234"/>
      <c r="EX9" s="234"/>
      <c r="EY9" s="234"/>
      <c r="EZ9" s="234"/>
      <c r="FA9" s="234"/>
      <c r="FB9" s="234"/>
      <c r="FC9" s="234"/>
      <c r="FD9" s="234"/>
      <c r="FE9" s="234"/>
      <c r="FF9" s="234"/>
      <c r="FG9" s="234"/>
      <c r="FH9" s="234"/>
      <c r="FI9" s="234"/>
      <c r="FJ9" s="234"/>
      <c r="FK9" s="234"/>
      <c r="FL9" s="234"/>
      <c r="FM9" s="234"/>
      <c r="FN9" s="234"/>
      <c r="FO9" s="234"/>
      <c r="FP9" s="234"/>
      <c r="FQ9" s="234"/>
      <c r="FR9" s="234"/>
      <c r="FS9" s="234"/>
      <c r="FT9" s="234"/>
      <c r="FU9" s="234"/>
    </row>
    <row r="10" spans="1:279" s="235" customFormat="1" ht="15" customHeight="1" x14ac:dyDescent="0.2">
      <c r="A10" s="518">
        <f>'Mapa Final'!A10</f>
        <v>1</v>
      </c>
      <c r="B10" s="521" t="str">
        <f>'Mapa Final'!B10</f>
        <v>Vencimiento de Términos</v>
      </c>
      <c r="C10" s="521" t="str">
        <f>'Mapa Final'!C10</f>
        <v>Vulneración de los derechos fundamentales de los ciudadanos</v>
      </c>
      <c r="D10" s="521" t="str">
        <f>'Mapa Final'!D10</f>
        <v xml:space="preserve">1. Falta de implementación de modelos operativos de preparación de audiencias (MOPA's) y guías de realización de audiencias para reducir el tiempo de las diligencias.
2.Insuficiencia de personal para la carga laboral presentada.
3.Incremento de solicitudes vía correo electrónico, reparto de demandas y solicitudes judiciales..
4.Afectación del orden público, genera mayor demanda y congestión de la justicia.
</v>
      </c>
      <c r="E10" s="524" t="str">
        <f>'Mapa Final'!E10</f>
        <v xml:space="preserve"> Actuaciones procesales después del vencimiento de los términos legales  </v>
      </c>
      <c r="F10" s="524" t="str">
        <f>'Mapa Final'!F10</f>
        <v xml:space="preserve">Posibilidad de vulneración de los derechos fundamentales de los ciudadanos  debido a las  actuaciones procesales después del vencimiento de los términos legales  </v>
      </c>
      <c r="G10" s="524" t="str">
        <f>'Mapa Final'!G10</f>
        <v>Usuarios, productos y prácticas organizacionales</v>
      </c>
      <c r="H10" s="530" t="str">
        <f>'Mapa Final'!I10</f>
        <v>Alta</v>
      </c>
      <c r="I10" s="533" t="str">
        <f>'Mapa Final'!L10</f>
        <v>Mayor</v>
      </c>
      <c r="J10" s="542" t="str">
        <f>'Mapa Final'!N10</f>
        <v xml:space="preserve">Alto </v>
      </c>
      <c r="K10" s="539" t="str">
        <f>'Mapa Final'!AA10</f>
        <v>Media</v>
      </c>
      <c r="L10" s="539" t="str">
        <f>'Mapa Final'!AE10</f>
        <v>Mayor</v>
      </c>
      <c r="M10" s="536" t="str">
        <f>'Mapa Final'!AG10</f>
        <v xml:space="preserve">Alto </v>
      </c>
      <c r="N10" s="539" t="str">
        <f>'Mapa Final'!AH10</f>
        <v>Evitar</v>
      </c>
      <c r="O10" s="527"/>
      <c r="P10" s="527"/>
      <c r="Q10" s="527"/>
      <c r="R10" s="527"/>
      <c r="S10" s="527" t="s">
        <v>496</v>
      </c>
      <c r="T10" s="527"/>
      <c r="U10" s="527"/>
      <c r="V10" s="35"/>
      <c r="W10" s="35"/>
      <c r="X10" s="35"/>
      <c r="Y10" s="35"/>
      <c r="Z10" s="35"/>
      <c r="AA10" s="35"/>
      <c r="AB10" s="35"/>
      <c r="AC10" s="35"/>
      <c r="AD10" s="35"/>
      <c r="AE10" s="35"/>
      <c r="AF10" s="35"/>
      <c r="AG10" s="35"/>
      <c r="AH10" s="35"/>
      <c r="AI10" s="35"/>
      <c r="AJ10" s="35"/>
      <c r="AK10" s="35"/>
      <c r="AL10" s="35"/>
      <c r="AM10" s="35"/>
      <c r="AN10" s="35"/>
      <c r="AO10" s="35"/>
      <c r="AP10" s="35"/>
      <c r="AQ10" s="35"/>
      <c r="AR10" s="35"/>
      <c r="AS10" s="35"/>
      <c r="AT10" s="35"/>
      <c r="AU10" s="35"/>
      <c r="AV10" s="35"/>
      <c r="AW10" s="35"/>
      <c r="AX10" s="35"/>
      <c r="AY10" s="35"/>
      <c r="AZ10" s="35"/>
      <c r="BA10" s="35"/>
      <c r="BB10" s="35"/>
      <c r="BC10" s="35"/>
      <c r="BD10" s="35"/>
      <c r="BE10" s="35"/>
      <c r="BF10" s="35"/>
      <c r="BG10" s="35"/>
      <c r="BH10" s="35"/>
      <c r="BI10" s="35"/>
      <c r="BJ10" s="35"/>
      <c r="BK10" s="35"/>
      <c r="BL10" s="35"/>
      <c r="BM10" s="35"/>
      <c r="BN10" s="35"/>
      <c r="BO10" s="35"/>
      <c r="BP10" s="35"/>
      <c r="BQ10" s="35"/>
      <c r="BR10" s="35"/>
      <c r="BS10" s="35"/>
      <c r="BT10" s="35"/>
      <c r="BU10" s="35"/>
      <c r="BV10" s="35"/>
      <c r="BW10" s="35"/>
      <c r="BX10" s="35"/>
      <c r="BY10" s="35"/>
      <c r="BZ10" s="35"/>
      <c r="CA10" s="35"/>
      <c r="CB10" s="35"/>
      <c r="CC10" s="35"/>
      <c r="CD10" s="35"/>
      <c r="CE10" s="35"/>
      <c r="CF10" s="35"/>
      <c r="CG10" s="35"/>
      <c r="CH10" s="35"/>
      <c r="CI10" s="35"/>
      <c r="CJ10" s="35"/>
      <c r="CK10" s="35"/>
      <c r="CL10" s="35"/>
      <c r="CM10" s="35"/>
      <c r="CN10" s="35"/>
      <c r="CO10" s="35"/>
      <c r="CP10" s="35"/>
      <c r="CQ10" s="35"/>
      <c r="CR10" s="35"/>
      <c r="CS10" s="35"/>
      <c r="CT10" s="35"/>
      <c r="CU10" s="35"/>
      <c r="CV10" s="35"/>
      <c r="CW10" s="35"/>
      <c r="CX10" s="35"/>
      <c r="CY10" s="35"/>
      <c r="CZ10" s="35"/>
      <c r="DA10" s="35"/>
      <c r="DB10" s="35"/>
      <c r="DC10" s="35"/>
      <c r="DD10" s="35"/>
      <c r="DE10" s="35"/>
      <c r="DF10" s="35"/>
      <c r="DG10" s="35"/>
      <c r="DH10" s="35"/>
      <c r="DI10" s="35"/>
      <c r="DJ10" s="35"/>
      <c r="DK10" s="35"/>
      <c r="DL10" s="35"/>
      <c r="DM10" s="35"/>
      <c r="DN10" s="35"/>
      <c r="DO10" s="35"/>
      <c r="DP10" s="35"/>
      <c r="DQ10" s="35"/>
      <c r="DR10" s="35"/>
      <c r="DS10" s="35"/>
      <c r="DT10" s="35"/>
      <c r="DU10" s="35"/>
      <c r="DV10" s="35"/>
      <c r="DW10" s="35"/>
      <c r="DX10" s="35"/>
      <c r="DY10" s="35"/>
      <c r="DZ10" s="35"/>
      <c r="EA10" s="35"/>
      <c r="EB10" s="35"/>
      <c r="EC10" s="35"/>
      <c r="ED10" s="35"/>
      <c r="EE10" s="35"/>
      <c r="EF10" s="35"/>
      <c r="EG10" s="35"/>
      <c r="EH10" s="35"/>
      <c r="EI10" s="35"/>
      <c r="EJ10" s="35"/>
      <c r="EK10" s="35"/>
      <c r="EL10" s="35"/>
      <c r="EM10" s="35"/>
      <c r="EN10" s="35"/>
      <c r="EO10" s="35"/>
      <c r="EP10" s="35"/>
      <c r="EQ10" s="35"/>
      <c r="ER10" s="35"/>
      <c r="ES10" s="35"/>
      <c r="ET10" s="35"/>
      <c r="EU10" s="35"/>
      <c r="EV10" s="35"/>
      <c r="EW10" s="35"/>
      <c r="EX10" s="35"/>
      <c r="EY10" s="35"/>
      <c r="EZ10" s="35"/>
      <c r="FA10" s="35"/>
      <c r="FB10" s="35"/>
      <c r="FC10" s="35"/>
      <c r="FD10" s="35"/>
      <c r="FE10" s="35"/>
      <c r="FF10" s="35"/>
      <c r="FG10" s="35"/>
      <c r="FH10" s="35"/>
      <c r="FI10" s="35"/>
      <c r="FJ10" s="35"/>
      <c r="FK10" s="35"/>
      <c r="FL10" s="35"/>
      <c r="FM10" s="35"/>
      <c r="FN10" s="35"/>
      <c r="FO10" s="35"/>
      <c r="FP10" s="35"/>
      <c r="FQ10" s="35"/>
      <c r="FR10" s="35"/>
      <c r="FS10" s="35"/>
      <c r="FT10" s="35"/>
      <c r="FU10" s="35"/>
    </row>
    <row r="11" spans="1:279" s="235" customFormat="1" ht="13.5" customHeight="1" x14ac:dyDescent="0.2">
      <c r="A11" s="519"/>
      <c r="B11" s="522"/>
      <c r="C11" s="522"/>
      <c r="D11" s="522"/>
      <c r="E11" s="525"/>
      <c r="F11" s="525"/>
      <c r="G11" s="525"/>
      <c r="H11" s="531"/>
      <c r="I11" s="534"/>
      <c r="J11" s="543"/>
      <c r="K11" s="540"/>
      <c r="L11" s="540"/>
      <c r="M11" s="537"/>
      <c r="N11" s="540"/>
      <c r="O11" s="528"/>
      <c r="P11" s="528"/>
      <c r="Q11" s="528"/>
      <c r="R11" s="528"/>
      <c r="S11" s="528"/>
      <c r="T11" s="528"/>
      <c r="U11" s="528"/>
      <c r="V11" s="35"/>
      <c r="W11" s="35"/>
      <c r="X11" s="35"/>
      <c r="Y11" s="35"/>
      <c r="Z11" s="35"/>
      <c r="AA11" s="35"/>
      <c r="AB11" s="35"/>
      <c r="AC11" s="35"/>
      <c r="AD11" s="35"/>
      <c r="AE11" s="35"/>
      <c r="AF11" s="35"/>
      <c r="AG11" s="35"/>
      <c r="AH11" s="35"/>
      <c r="AI11" s="35"/>
      <c r="AJ11" s="35"/>
      <c r="AK11" s="35"/>
      <c r="AL11" s="35"/>
      <c r="AM11" s="35"/>
      <c r="AN11" s="35"/>
      <c r="AO11" s="35"/>
      <c r="AP11" s="35"/>
      <c r="AQ11" s="35"/>
      <c r="AR11" s="35"/>
      <c r="AS11" s="35"/>
      <c r="AT11" s="35"/>
      <c r="AU11" s="35"/>
      <c r="AV11" s="35"/>
      <c r="AW11" s="35"/>
      <c r="AX11" s="35"/>
      <c r="AY11" s="35"/>
      <c r="AZ11" s="35"/>
      <c r="BA11" s="35"/>
      <c r="BB11" s="35"/>
      <c r="BC11" s="35"/>
      <c r="BD11" s="35"/>
      <c r="BE11" s="35"/>
      <c r="BF11" s="35"/>
      <c r="BG11" s="35"/>
      <c r="BH11" s="35"/>
      <c r="BI11" s="35"/>
      <c r="BJ11" s="35"/>
      <c r="BK11" s="35"/>
      <c r="BL11" s="35"/>
      <c r="BM11" s="35"/>
      <c r="BN11" s="35"/>
      <c r="BO11" s="35"/>
      <c r="BP11" s="35"/>
      <c r="BQ11" s="35"/>
      <c r="BR11" s="35"/>
      <c r="BS11" s="35"/>
      <c r="BT11" s="35"/>
      <c r="BU11" s="35"/>
      <c r="BV11" s="35"/>
      <c r="BW11" s="35"/>
      <c r="BX11" s="35"/>
      <c r="BY11" s="35"/>
      <c r="BZ11" s="35"/>
      <c r="CA11" s="35"/>
      <c r="CB11" s="35"/>
      <c r="CC11" s="35"/>
      <c r="CD11" s="35"/>
      <c r="CE11" s="35"/>
      <c r="CF11" s="35"/>
      <c r="CG11" s="35"/>
      <c r="CH11" s="35"/>
      <c r="CI11" s="35"/>
      <c r="CJ11" s="35"/>
      <c r="CK11" s="35"/>
      <c r="CL11" s="35"/>
      <c r="CM11" s="35"/>
      <c r="CN11" s="35"/>
      <c r="CO11" s="35"/>
      <c r="CP11" s="35"/>
      <c r="CQ11" s="35"/>
      <c r="CR11" s="35"/>
      <c r="CS11" s="35"/>
      <c r="CT11" s="35"/>
      <c r="CU11" s="35"/>
      <c r="CV11" s="35"/>
      <c r="CW11" s="35"/>
      <c r="CX11" s="35"/>
      <c r="CY11" s="35"/>
      <c r="CZ11" s="35"/>
      <c r="DA11" s="35"/>
      <c r="DB11" s="35"/>
      <c r="DC11" s="35"/>
      <c r="DD11" s="35"/>
      <c r="DE11" s="35"/>
      <c r="DF11" s="35"/>
      <c r="DG11" s="35"/>
      <c r="DH11" s="35"/>
      <c r="DI11" s="35"/>
      <c r="DJ11" s="35"/>
      <c r="DK11" s="35"/>
      <c r="DL11" s="35"/>
      <c r="DM11" s="35"/>
      <c r="DN11" s="35"/>
      <c r="DO11" s="35"/>
      <c r="DP11" s="35"/>
      <c r="DQ11" s="35"/>
      <c r="DR11" s="35"/>
      <c r="DS11" s="35"/>
      <c r="DT11" s="35"/>
      <c r="DU11" s="35"/>
      <c r="DV11" s="35"/>
      <c r="DW11" s="35"/>
      <c r="DX11" s="35"/>
      <c r="DY11" s="35"/>
      <c r="DZ11" s="35"/>
      <c r="EA11" s="35"/>
      <c r="EB11" s="35"/>
      <c r="EC11" s="35"/>
      <c r="ED11" s="35"/>
      <c r="EE11" s="35"/>
      <c r="EF11" s="35"/>
      <c r="EG11" s="35"/>
      <c r="EH11" s="35"/>
      <c r="EI11" s="35"/>
      <c r="EJ11" s="35"/>
      <c r="EK11" s="35"/>
      <c r="EL11" s="35"/>
      <c r="EM11" s="35"/>
      <c r="EN11" s="35"/>
      <c r="EO11" s="35"/>
      <c r="EP11" s="35"/>
      <c r="EQ11" s="35"/>
      <c r="ER11" s="35"/>
      <c r="ES11" s="35"/>
      <c r="ET11" s="35"/>
      <c r="EU11" s="35"/>
      <c r="EV11" s="35"/>
      <c r="EW11" s="35"/>
      <c r="EX11" s="35"/>
      <c r="EY11" s="35"/>
      <c r="EZ11" s="35"/>
      <c r="FA11" s="35"/>
      <c r="FB11" s="35"/>
      <c r="FC11" s="35"/>
      <c r="FD11" s="35"/>
      <c r="FE11" s="35"/>
      <c r="FF11" s="35"/>
      <c r="FG11" s="35"/>
      <c r="FH11" s="35"/>
      <c r="FI11" s="35"/>
      <c r="FJ11" s="35"/>
      <c r="FK11" s="35"/>
      <c r="FL11" s="35"/>
      <c r="FM11" s="35"/>
      <c r="FN11" s="35"/>
      <c r="FO11" s="35"/>
      <c r="FP11" s="35"/>
      <c r="FQ11" s="35"/>
      <c r="FR11" s="35"/>
      <c r="FS11" s="35"/>
      <c r="FT11" s="35"/>
      <c r="FU11" s="35"/>
    </row>
    <row r="12" spans="1:279" s="235" customFormat="1" ht="13.5" customHeight="1" x14ac:dyDescent="0.2">
      <c r="A12" s="519"/>
      <c r="B12" s="522"/>
      <c r="C12" s="522"/>
      <c r="D12" s="522"/>
      <c r="E12" s="525"/>
      <c r="F12" s="525"/>
      <c r="G12" s="525"/>
      <c r="H12" s="531"/>
      <c r="I12" s="534"/>
      <c r="J12" s="543"/>
      <c r="K12" s="540"/>
      <c r="L12" s="540"/>
      <c r="M12" s="537"/>
      <c r="N12" s="540"/>
      <c r="O12" s="528"/>
      <c r="P12" s="528"/>
      <c r="Q12" s="528"/>
      <c r="R12" s="528"/>
      <c r="S12" s="528"/>
      <c r="T12" s="528"/>
      <c r="U12" s="528"/>
      <c r="V12" s="35"/>
      <c r="W12" s="35"/>
      <c r="X12" s="35"/>
      <c r="Y12" s="35"/>
      <c r="Z12" s="35"/>
      <c r="AA12" s="35"/>
      <c r="AB12" s="35"/>
      <c r="AC12" s="35"/>
      <c r="AD12" s="35"/>
      <c r="AE12" s="35"/>
      <c r="AF12" s="35"/>
      <c r="AG12" s="35"/>
      <c r="AH12" s="35"/>
      <c r="AI12" s="35"/>
      <c r="AJ12" s="35"/>
      <c r="AK12" s="35"/>
      <c r="AL12" s="35"/>
      <c r="AM12" s="35"/>
      <c r="AN12" s="35"/>
      <c r="AO12" s="35"/>
      <c r="AP12" s="35"/>
      <c r="AQ12" s="35"/>
      <c r="AR12" s="35"/>
      <c r="AS12" s="35"/>
      <c r="AT12" s="35"/>
      <c r="AU12" s="35"/>
      <c r="AV12" s="35"/>
      <c r="AW12" s="35"/>
      <c r="AX12" s="35"/>
      <c r="AY12" s="35"/>
      <c r="AZ12" s="35"/>
      <c r="BA12" s="35"/>
      <c r="BB12" s="35"/>
      <c r="BC12" s="35"/>
      <c r="BD12" s="35"/>
      <c r="BE12" s="35"/>
      <c r="BF12" s="35"/>
      <c r="BG12" s="35"/>
      <c r="BH12" s="35"/>
      <c r="BI12" s="35"/>
      <c r="BJ12" s="35"/>
      <c r="BK12" s="35"/>
      <c r="BL12" s="35"/>
      <c r="BM12" s="35"/>
      <c r="BN12" s="35"/>
      <c r="BO12" s="35"/>
      <c r="BP12" s="35"/>
      <c r="BQ12" s="35"/>
      <c r="BR12" s="35"/>
      <c r="BS12" s="35"/>
      <c r="BT12" s="35"/>
      <c r="BU12" s="35"/>
      <c r="BV12" s="35"/>
      <c r="BW12" s="35"/>
      <c r="BX12" s="35"/>
      <c r="BY12" s="35"/>
      <c r="BZ12" s="35"/>
      <c r="CA12" s="35"/>
      <c r="CB12" s="35"/>
      <c r="CC12" s="35"/>
      <c r="CD12" s="35"/>
      <c r="CE12" s="35"/>
      <c r="CF12" s="35"/>
      <c r="CG12" s="35"/>
      <c r="CH12" s="35"/>
      <c r="CI12" s="35"/>
      <c r="CJ12" s="35"/>
      <c r="CK12" s="35"/>
      <c r="CL12" s="35"/>
      <c r="CM12" s="35"/>
      <c r="CN12" s="35"/>
      <c r="CO12" s="35"/>
      <c r="CP12" s="35"/>
      <c r="CQ12" s="35"/>
      <c r="CR12" s="35"/>
      <c r="CS12" s="35"/>
      <c r="CT12" s="35"/>
      <c r="CU12" s="35"/>
      <c r="CV12" s="35"/>
      <c r="CW12" s="35"/>
      <c r="CX12" s="35"/>
      <c r="CY12" s="35"/>
      <c r="CZ12" s="35"/>
      <c r="DA12" s="35"/>
      <c r="DB12" s="35"/>
      <c r="DC12" s="35"/>
      <c r="DD12" s="35"/>
      <c r="DE12" s="35"/>
      <c r="DF12" s="35"/>
      <c r="DG12" s="35"/>
      <c r="DH12" s="35"/>
      <c r="DI12" s="35"/>
      <c r="DJ12" s="35"/>
      <c r="DK12" s="35"/>
      <c r="DL12" s="35"/>
      <c r="DM12" s="35"/>
      <c r="DN12" s="35"/>
      <c r="DO12" s="35"/>
      <c r="DP12" s="35"/>
      <c r="DQ12" s="35"/>
      <c r="DR12" s="35"/>
      <c r="DS12" s="35"/>
      <c r="DT12" s="35"/>
      <c r="DU12" s="35"/>
      <c r="DV12" s="35"/>
      <c r="DW12" s="35"/>
      <c r="DX12" s="35"/>
      <c r="DY12" s="35"/>
      <c r="DZ12" s="35"/>
      <c r="EA12" s="35"/>
      <c r="EB12" s="35"/>
      <c r="EC12" s="35"/>
      <c r="ED12" s="35"/>
      <c r="EE12" s="35"/>
      <c r="EF12" s="35"/>
      <c r="EG12" s="35"/>
      <c r="EH12" s="35"/>
      <c r="EI12" s="35"/>
      <c r="EJ12" s="35"/>
      <c r="EK12" s="35"/>
      <c r="EL12" s="35"/>
      <c r="EM12" s="35"/>
      <c r="EN12" s="35"/>
      <c r="EO12" s="35"/>
      <c r="EP12" s="35"/>
      <c r="EQ12" s="35"/>
      <c r="ER12" s="35"/>
      <c r="ES12" s="35"/>
      <c r="ET12" s="35"/>
      <c r="EU12" s="35"/>
      <c r="EV12" s="35"/>
      <c r="EW12" s="35"/>
      <c r="EX12" s="35"/>
      <c r="EY12" s="35"/>
      <c r="EZ12" s="35"/>
      <c r="FA12" s="35"/>
      <c r="FB12" s="35"/>
      <c r="FC12" s="35"/>
      <c r="FD12" s="35"/>
      <c r="FE12" s="35"/>
      <c r="FF12" s="35"/>
      <c r="FG12" s="35"/>
      <c r="FH12" s="35"/>
      <c r="FI12" s="35"/>
      <c r="FJ12" s="35"/>
      <c r="FK12" s="35"/>
      <c r="FL12" s="35"/>
      <c r="FM12" s="35"/>
      <c r="FN12" s="35"/>
      <c r="FO12" s="35"/>
      <c r="FP12" s="35"/>
      <c r="FQ12" s="35"/>
      <c r="FR12" s="35"/>
      <c r="FS12" s="35"/>
      <c r="FT12" s="35"/>
      <c r="FU12" s="35"/>
    </row>
    <row r="13" spans="1:279" s="235" customFormat="1" ht="13.5" customHeight="1" x14ac:dyDescent="0.2">
      <c r="A13" s="519"/>
      <c r="B13" s="522"/>
      <c r="C13" s="522"/>
      <c r="D13" s="522"/>
      <c r="E13" s="525"/>
      <c r="F13" s="525"/>
      <c r="G13" s="525"/>
      <c r="H13" s="531"/>
      <c r="I13" s="534"/>
      <c r="J13" s="543"/>
      <c r="K13" s="540"/>
      <c r="L13" s="540"/>
      <c r="M13" s="537"/>
      <c r="N13" s="540"/>
      <c r="O13" s="528"/>
      <c r="P13" s="528"/>
      <c r="Q13" s="528"/>
      <c r="R13" s="528"/>
      <c r="S13" s="528"/>
      <c r="T13" s="528"/>
      <c r="U13" s="528"/>
      <c r="V13" s="35"/>
      <c r="W13" s="35"/>
      <c r="X13" s="35"/>
      <c r="Y13" s="35"/>
      <c r="Z13" s="35"/>
      <c r="AA13" s="35"/>
      <c r="AB13" s="35"/>
      <c r="AC13" s="35"/>
      <c r="AD13" s="35"/>
      <c r="AE13" s="35"/>
      <c r="AF13" s="35"/>
      <c r="AG13" s="35"/>
      <c r="AH13" s="35"/>
      <c r="AI13" s="35"/>
      <c r="AJ13" s="35"/>
      <c r="AK13" s="35"/>
      <c r="AL13" s="35"/>
      <c r="AM13" s="35"/>
      <c r="AN13" s="35"/>
      <c r="AO13" s="35"/>
      <c r="AP13" s="35"/>
      <c r="AQ13" s="35"/>
      <c r="AR13" s="35"/>
      <c r="AS13" s="35"/>
      <c r="AT13" s="35"/>
      <c r="AU13" s="35"/>
      <c r="AV13" s="35"/>
      <c r="AW13" s="35"/>
      <c r="AX13" s="35"/>
      <c r="AY13" s="35"/>
      <c r="AZ13" s="35"/>
      <c r="BA13" s="35"/>
      <c r="BB13" s="35"/>
      <c r="BC13" s="35"/>
      <c r="BD13" s="35"/>
      <c r="BE13" s="35"/>
      <c r="BF13" s="35"/>
      <c r="BG13" s="35"/>
      <c r="BH13" s="35"/>
      <c r="BI13" s="35"/>
      <c r="BJ13" s="35"/>
      <c r="BK13" s="35"/>
      <c r="BL13" s="35"/>
      <c r="BM13" s="35"/>
      <c r="BN13" s="35"/>
      <c r="BO13" s="35"/>
      <c r="BP13" s="35"/>
      <c r="BQ13" s="35"/>
      <c r="BR13" s="35"/>
      <c r="BS13" s="35"/>
      <c r="BT13" s="35"/>
      <c r="BU13" s="35"/>
      <c r="BV13" s="35"/>
      <c r="BW13" s="35"/>
      <c r="BX13" s="35"/>
      <c r="BY13" s="35"/>
      <c r="BZ13" s="35"/>
      <c r="CA13" s="35"/>
      <c r="CB13" s="35"/>
      <c r="CC13" s="35"/>
      <c r="CD13" s="35"/>
      <c r="CE13" s="35"/>
      <c r="CF13" s="35"/>
      <c r="CG13" s="35"/>
      <c r="CH13" s="35"/>
      <c r="CI13" s="35"/>
      <c r="CJ13" s="35"/>
      <c r="CK13" s="35"/>
      <c r="CL13" s="35"/>
      <c r="CM13" s="35"/>
      <c r="CN13" s="35"/>
      <c r="CO13" s="35"/>
      <c r="CP13" s="35"/>
      <c r="CQ13" s="35"/>
      <c r="CR13" s="35"/>
      <c r="CS13" s="35"/>
      <c r="CT13" s="35"/>
      <c r="CU13" s="35"/>
      <c r="CV13" s="35"/>
      <c r="CW13" s="35"/>
      <c r="CX13" s="35"/>
      <c r="CY13" s="35"/>
      <c r="CZ13" s="35"/>
      <c r="DA13" s="35"/>
      <c r="DB13" s="35"/>
      <c r="DC13" s="35"/>
      <c r="DD13" s="35"/>
      <c r="DE13" s="35"/>
      <c r="DF13" s="35"/>
      <c r="DG13" s="35"/>
      <c r="DH13" s="35"/>
      <c r="DI13" s="35"/>
      <c r="DJ13" s="35"/>
      <c r="DK13" s="35"/>
      <c r="DL13" s="35"/>
      <c r="DM13" s="35"/>
      <c r="DN13" s="35"/>
      <c r="DO13" s="35"/>
      <c r="DP13" s="35"/>
      <c r="DQ13" s="35"/>
      <c r="DR13" s="35"/>
      <c r="DS13" s="35"/>
      <c r="DT13" s="35"/>
      <c r="DU13" s="35"/>
      <c r="DV13" s="35"/>
      <c r="DW13" s="35"/>
      <c r="DX13" s="35"/>
      <c r="DY13" s="35"/>
      <c r="DZ13" s="35"/>
      <c r="EA13" s="35"/>
      <c r="EB13" s="35"/>
      <c r="EC13" s="35"/>
      <c r="ED13" s="35"/>
      <c r="EE13" s="35"/>
      <c r="EF13" s="35"/>
      <c r="EG13" s="35"/>
      <c r="EH13" s="35"/>
      <c r="EI13" s="35"/>
      <c r="EJ13" s="35"/>
      <c r="EK13" s="35"/>
      <c r="EL13" s="35"/>
      <c r="EM13" s="35"/>
      <c r="EN13" s="35"/>
      <c r="EO13" s="35"/>
      <c r="EP13" s="35"/>
      <c r="EQ13" s="35"/>
      <c r="ER13" s="35"/>
      <c r="ES13" s="35"/>
      <c r="ET13" s="35"/>
      <c r="EU13" s="35"/>
      <c r="EV13" s="35"/>
      <c r="EW13" s="35"/>
      <c r="EX13" s="35"/>
      <c r="EY13" s="35"/>
      <c r="EZ13" s="35"/>
      <c r="FA13" s="35"/>
      <c r="FB13" s="35"/>
      <c r="FC13" s="35"/>
      <c r="FD13" s="35"/>
      <c r="FE13" s="35"/>
      <c r="FF13" s="35"/>
      <c r="FG13" s="35"/>
      <c r="FH13" s="35"/>
      <c r="FI13" s="35"/>
      <c r="FJ13" s="35"/>
      <c r="FK13" s="35"/>
      <c r="FL13" s="35"/>
      <c r="FM13" s="35"/>
      <c r="FN13" s="35"/>
      <c r="FO13" s="35"/>
      <c r="FP13" s="35"/>
      <c r="FQ13" s="35"/>
      <c r="FR13" s="35"/>
      <c r="FS13" s="35"/>
      <c r="FT13" s="35"/>
      <c r="FU13" s="35"/>
    </row>
    <row r="14" spans="1:279" s="235" customFormat="1" ht="238.5" customHeight="1" thickBot="1" x14ac:dyDescent="0.25">
      <c r="A14" s="520"/>
      <c r="B14" s="523"/>
      <c r="C14" s="523"/>
      <c r="D14" s="523"/>
      <c r="E14" s="526"/>
      <c r="F14" s="526"/>
      <c r="G14" s="526"/>
      <c r="H14" s="532"/>
      <c r="I14" s="535"/>
      <c r="J14" s="544"/>
      <c r="K14" s="541"/>
      <c r="L14" s="541"/>
      <c r="M14" s="538"/>
      <c r="N14" s="541"/>
      <c r="O14" s="529"/>
      <c r="P14" s="529"/>
      <c r="Q14" s="529"/>
      <c r="R14" s="529"/>
      <c r="S14" s="529"/>
      <c r="T14" s="529"/>
      <c r="U14" s="529"/>
      <c r="V14" s="35"/>
      <c r="W14" s="35"/>
      <c r="X14" s="35"/>
      <c r="Y14" s="35"/>
      <c r="Z14" s="35"/>
      <c r="AA14" s="35"/>
      <c r="AB14" s="35"/>
      <c r="AC14" s="35"/>
      <c r="AD14" s="35"/>
      <c r="AE14" s="35"/>
      <c r="AF14" s="35"/>
      <c r="AG14" s="35"/>
      <c r="AH14" s="35"/>
      <c r="AI14" s="35"/>
      <c r="AJ14" s="35"/>
      <c r="AK14" s="35"/>
      <c r="AL14" s="35"/>
      <c r="AM14" s="35"/>
      <c r="AN14" s="35"/>
      <c r="AO14" s="35"/>
      <c r="AP14" s="35"/>
      <c r="AQ14" s="35"/>
      <c r="AR14" s="35"/>
      <c r="AS14" s="35"/>
      <c r="AT14" s="35"/>
      <c r="AU14" s="35"/>
      <c r="AV14" s="35"/>
      <c r="AW14" s="35"/>
      <c r="AX14" s="35"/>
      <c r="AY14" s="35"/>
      <c r="AZ14" s="35"/>
      <c r="BA14" s="35"/>
      <c r="BB14" s="35"/>
      <c r="BC14" s="35"/>
      <c r="BD14" s="35"/>
      <c r="BE14" s="35"/>
      <c r="BF14" s="35"/>
      <c r="BG14" s="35"/>
      <c r="BH14" s="35"/>
      <c r="BI14" s="35"/>
      <c r="BJ14" s="35"/>
      <c r="BK14" s="35"/>
      <c r="BL14" s="35"/>
      <c r="BM14" s="35"/>
      <c r="BN14" s="35"/>
      <c r="BO14" s="35"/>
      <c r="BP14" s="35"/>
      <c r="BQ14" s="35"/>
      <c r="BR14" s="35"/>
      <c r="BS14" s="35"/>
      <c r="BT14" s="35"/>
      <c r="BU14" s="35"/>
      <c r="BV14" s="35"/>
      <c r="BW14" s="35"/>
      <c r="BX14" s="35"/>
      <c r="BY14" s="35"/>
      <c r="BZ14" s="35"/>
      <c r="CA14" s="35"/>
      <c r="CB14" s="35"/>
      <c r="CC14" s="35"/>
      <c r="CD14" s="35"/>
      <c r="CE14" s="35"/>
      <c r="CF14" s="35"/>
      <c r="CG14" s="35"/>
      <c r="CH14" s="35"/>
      <c r="CI14" s="35"/>
      <c r="CJ14" s="35"/>
      <c r="CK14" s="35"/>
      <c r="CL14" s="35"/>
      <c r="CM14" s="35"/>
      <c r="CN14" s="35"/>
      <c r="CO14" s="35"/>
      <c r="CP14" s="35"/>
      <c r="CQ14" s="35"/>
      <c r="CR14" s="35"/>
      <c r="CS14" s="35"/>
      <c r="CT14" s="35"/>
      <c r="CU14" s="35"/>
      <c r="CV14" s="35"/>
      <c r="CW14" s="35"/>
      <c r="CX14" s="35"/>
      <c r="CY14" s="35"/>
      <c r="CZ14" s="35"/>
      <c r="DA14" s="35"/>
      <c r="DB14" s="35"/>
      <c r="DC14" s="35"/>
      <c r="DD14" s="35"/>
      <c r="DE14" s="35"/>
      <c r="DF14" s="35"/>
      <c r="DG14" s="35"/>
      <c r="DH14" s="35"/>
      <c r="DI14" s="35"/>
      <c r="DJ14" s="35"/>
      <c r="DK14" s="35"/>
      <c r="DL14" s="35"/>
      <c r="DM14" s="35"/>
      <c r="DN14" s="35"/>
      <c r="DO14" s="35"/>
      <c r="DP14" s="35"/>
      <c r="DQ14" s="35"/>
      <c r="DR14" s="35"/>
      <c r="DS14" s="35"/>
      <c r="DT14" s="35"/>
      <c r="DU14" s="35"/>
      <c r="DV14" s="35"/>
      <c r="DW14" s="35"/>
      <c r="DX14" s="35"/>
      <c r="DY14" s="35"/>
      <c r="DZ14" s="35"/>
      <c r="EA14" s="35"/>
      <c r="EB14" s="35"/>
      <c r="EC14" s="35"/>
      <c r="ED14" s="35"/>
      <c r="EE14" s="35"/>
      <c r="EF14" s="35"/>
      <c r="EG14" s="35"/>
      <c r="EH14" s="35"/>
      <c r="EI14" s="35"/>
      <c r="EJ14" s="35"/>
      <c r="EK14" s="35"/>
      <c r="EL14" s="35"/>
      <c r="EM14" s="35"/>
      <c r="EN14" s="35"/>
      <c r="EO14" s="35"/>
      <c r="EP14" s="35"/>
      <c r="EQ14" s="35"/>
      <c r="ER14" s="35"/>
      <c r="ES14" s="35"/>
      <c r="ET14" s="35"/>
      <c r="EU14" s="35"/>
      <c r="EV14" s="35"/>
      <c r="EW14" s="35"/>
      <c r="EX14" s="35"/>
      <c r="EY14" s="35"/>
      <c r="EZ14" s="35"/>
      <c r="FA14" s="35"/>
      <c r="FB14" s="35"/>
      <c r="FC14" s="35"/>
      <c r="FD14" s="35"/>
      <c r="FE14" s="35"/>
      <c r="FF14" s="35"/>
      <c r="FG14" s="35"/>
      <c r="FH14" s="35"/>
      <c r="FI14" s="35"/>
      <c r="FJ14" s="35"/>
      <c r="FK14" s="35"/>
      <c r="FL14" s="35"/>
      <c r="FM14" s="35"/>
      <c r="FN14" s="35"/>
      <c r="FO14" s="35"/>
      <c r="FP14" s="35"/>
      <c r="FQ14" s="35"/>
      <c r="FR14" s="35"/>
      <c r="FS14" s="35"/>
      <c r="FT14" s="35"/>
      <c r="FU14" s="35"/>
    </row>
    <row r="15" spans="1:279" s="235" customFormat="1" ht="15" customHeight="1" x14ac:dyDescent="0.2">
      <c r="A15" s="518">
        <f>'Mapa Final'!A15</f>
        <v>2</v>
      </c>
      <c r="B15" s="521" t="str">
        <f>'Mapa Final'!B15</f>
        <v>Suspensión o no realización de las Audiencias Programadas</v>
      </c>
      <c r="C15" s="521" t="str">
        <f>'Mapa Final'!C15</f>
        <v>Vulneración de los derechos fundamentales de los ciudadanos</v>
      </c>
      <c r="D15" s="521" t="str">
        <f>'Mapa Final'!D15</f>
        <v>1.Falta de herramientas tecnológicas que permitan el buen desarrollo de la audiencia (Sistema de Grabación, Software, Hardware, microfonos, diademas entre otros)
2.Programación de audiencias sin tener en cuenta tiempos de duración para su realización.
3.Falta de comunicación oportuna o errores en la notificación a las partes interesadas externas
4.Carencia de internet y  conectividad adecuada para los  equipos en las sedes judiciales y salas de audiencias.
5.Desactualización de la información suministrada por el usuario para la debida citación.</v>
      </c>
      <c r="E15" s="524" t="str">
        <f>'Mapa Final'!E15</f>
        <v>Incumplimiento en la realización de las audiencias programadas</v>
      </c>
      <c r="F15" s="524" t="str">
        <f>'Mapa Final'!F15</f>
        <v>Posibilidad de vulneración de los derechos fundamentales de los ciudadanos  debido al Incumplimiento en la realización de las audiencias programadas</v>
      </c>
      <c r="G15" s="524" t="str">
        <f>'Mapa Final'!G15</f>
        <v>Usuarios, productos y prácticas organizacionales</v>
      </c>
      <c r="H15" s="530" t="str">
        <f>'Mapa Final'!I15</f>
        <v>Muy Alta</v>
      </c>
      <c r="I15" s="533" t="str">
        <f>'Mapa Final'!L15</f>
        <v>Mayor</v>
      </c>
      <c r="J15" s="542" t="str">
        <f>'Mapa Final'!N15</f>
        <v xml:space="preserve">Alto </v>
      </c>
      <c r="K15" s="539" t="str">
        <f>'Mapa Final'!AA15</f>
        <v>Media</v>
      </c>
      <c r="L15" s="539" t="str">
        <f>'Mapa Final'!AE15</f>
        <v>Mayor</v>
      </c>
      <c r="M15" s="536" t="str">
        <f>'Mapa Final'!AG15</f>
        <v xml:space="preserve">Alto </v>
      </c>
      <c r="N15" s="539" t="str">
        <f>'Mapa Final'!AH15</f>
        <v>Evitar</v>
      </c>
      <c r="O15" s="527"/>
      <c r="P15" s="527"/>
      <c r="Q15" s="527"/>
      <c r="R15" s="527"/>
      <c r="S15" s="527"/>
      <c r="T15" s="527"/>
      <c r="U15" s="527"/>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5"/>
      <c r="BK15" s="35"/>
      <c r="BL15" s="35"/>
      <c r="BM15" s="35"/>
      <c r="BN15" s="35"/>
      <c r="BO15" s="35"/>
      <c r="BP15" s="35"/>
      <c r="BQ15" s="35"/>
      <c r="BR15" s="35"/>
      <c r="BS15" s="35"/>
      <c r="BT15" s="35"/>
      <c r="BU15" s="35"/>
      <c r="BV15" s="35"/>
      <c r="BW15" s="35"/>
      <c r="BX15" s="35"/>
      <c r="BY15" s="35"/>
      <c r="BZ15" s="35"/>
      <c r="CA15" s="35"/>
      <c r="CB15" s="35"/>
      <c r="CC15" s="35"/>
      <c r="CD15" s="35"/>
      <c r="CE15" s="35"/>
      <c r="CF15" s="35"/>
      <c r="CG15" s="35"/>
      <c r="CH15" s="35"/>
      <c r="CI15" s="35"/>
      <c r="CJ15" s="35"/>
      <c r="CK15" s="35"/>
      <c r="CL15" s="35"/>
      <c r="CM15" s="35"/>
      <c r="CN15" s="35"/>
      <c r="CO15" s="35"/>
      <c r="CP15" s="35"/>
      <c r="CQ15" s="35"/>
      <c r="CR15" s="35"/>
      <c r="CS15" s="35"/>
      <c r="CT15" s="35"/>
      <c r="CU15" s="35"/>
      <c r="CV15" s="35"/>
      <c r="CW15" s="35"/>
      <c r="CX15" s="35"/>
      <c r="CY15" s="35"/>
      <c r="CZ15" s="35"/>
      <c r="DA15" s="35"/>
      <c r="DB15" s="35"/>
      <c r="DC15" s="35"/>
      <c r="DD15" s="35"/>
      <c r="DE15" s="35"/>
      <c r="DF15" s="35"/>
      <c r="DG15" s="35"/>
      <c r="DH15" s="35"/>
      <c r="DI15" s="35"/>
      <c r="DJ15" s="35"/>
      <c r="DK15" s="35"/>
      <c r="DL15" s="35"/>
      <c r="DM15" s="35"/>
      <c r="DN15" s="35"/>
      <c r="DO15" s="35"/>
      <c r="DP15" s="35"/>
      <c r="DQ15" s="35"/>
      <c r="DR15" s="35"/>
      <c r="DS15" s="35"/>
      <c r="DT15" s="35"/>
      <c r="DU15" s="35"/>
      <c r="DV15" s="35"/>
      <c r="DW15" s="35"/>
      <c r="DX15" s="35"/>
      <c r="DY15" s="35"/>
      <c r="DZ15" s="35"/>
      <c r="EA15" s="35"/>
      <c r="EB15" s="35"/>
      <c r="EC15" s="35"/>
      <c r="ED15" s="35"/>
      <c r="EE15" s="35"/>
      <c r="EF15" s="35"/>
      <c r="EG15" s="35"/>
      <c r="EH15" s="35"/>
      <c r="EI15" s="35"/>
      <c r="EJ15" s="35"/>
      <c r="EK15" s="35"/>
      <c r="EL15" s="35"/>
      <c r="EM15" s="35"/>
      <c r="EN15" s="35"/>
      <c r="EO15" s="35"/>
      <c r="EP15" s="35"/>
      <c r="EQ15" s="35"/>
      <c r="ER15" s="35"/>
      <c r="ES15" s="35"/>
      <c r="ET15" s="35"/>
      <c r="EU15" s="35"/>
      <c r="EV15" s="35"/>
      <c r="EW15" s="35"/>
      <c r="EX15" s="35"/>
      <c r="EY15" s="35"/>
      <c r="EZ15" s="35"/>
      <c r="FA15" s="35"/>
      <c r="FB15" s="35"/>
      <c r="FC15" s="35"/>
      <c r="FD15" s="35"/>
      <c r="FE15" s="35"/>
      <c r="FF15" s="35"/>
      <c r="FG15" s="35"/>
      <c r="FH15" s="35"/>
      <c r="FI15" s="35"/>
      <c r="FJ15" s="35"/>
      <c r="FK15" s="35"/>
      <c r="FL15" s="35"/>
      <c r="FM15" s="35"/>
      <c r="FN15" s="35"/>
      <c r="FO15" s="35"/>
      <c r="FP15" s="35"/>
      <c r="FQ15" s="35"/>
      <c r="FR15" s="35"/>
      <c r="FS15" s="35"/>
      <c r="FT15" s="35"/>
      <c r="FU15" s="35"/>
    </row>
    <row r="16" spans="1:279" s="235" customFormat="1" ht="13.5" customHeight="1" x14ac:dyDescent="0.2">
      <c r="A16" s="519"/>
      <c r="B16" s="522"/>
      <c r="C16" s="522"/>
      <c r="D16" s="522"/>
      <c r="E16" s="525"/>
      <c r="F16" s="525"/>
      <c r="G16" s="525"/>
      <c r="H16" s="531"/>
      <c r="I16" s="534"/>
      <c r="J16" s="543"/>
      <c r="K16" s="540"/>
      <c r="L16" s="540"/>
      <c r="M16" s="537"/>
      <c r="N16" s="540"/>
      <c r="O16" s="528"/>
      <c r="P16" s="528"/>
      <c r="Q16" s="528"/>
      <c r="R16" s="528"/>
      <c r="S16" s="528"/>
      <c r="T16" s="528"/>
      <c r="U16" s="528"/>
      <c r="V16" s="35"/>
      <c r="W16" s="35"/>
      <c r="X16" s="35"/>
      <c r="Y16" s="35"/>
      <c r="Z16" s="35"/>
      <c r="AA16" s="35"/>
      <c r="AB16" s="35"/>
      <c r="AC16" s="35"/>
      <c r="AD16" s="35"/>
      <c r="AE16" s="35"/>
      <c r="AF16" s="35"/>
      <c r="AG16" s="35"/>
      <c r="AH16" s="35"/>
      <c r="AI16" s="35"/>
      <c r="AJ16" s="35"/>
      <c r="AK16" s="35"/>
      <c r="AL16" s="35"/>
      <c r="AM16" s="35"/>
      <c r="AN16" s="35"/>
      <c r="AO16" s="35"/>
      <c r="AP16" s="35"/>
      <c r="AQ16" s="35"/>
      <c r="AR16" s="35"/>
      <c r="AS16" s="35"/>
      <c r="AT16" s="35"/>
      <c r="AU16" s="35"/>
      <c r="AV16" s="35"/>
      <c r="AW16" s="35"/>
      <c r="AX16" s="35"/>
      <c r="AY16" s="35"/>
      <c r="AZ16" s="35"/>
      <c r="BA16" s="35"/>
      <c r="BB16" s="35"/>
      <c r="BC16" s="35"/>
      <c r="BD16" s="35"/>
      <c r="BE16" s="35"/>
      <c r="BF16" s="35"/>
      <c r="BG16" s="35"/>
      <c r="BH16" s="35"/>
      <c r="BI16" s="35"/>
      <c r="BJ16" s="35"/>
      <c r="BK16" s="35"/>
      <c r="BL16" s="35"/>
      <c r="BM16" s="35"/>
      <c r="BN16" s="35"/>
      <c r="BO16" s="35"/>
      <c r="BP16" s="35"/>
      <c r="BQ16" s="35"/>
      <c r="BR16" s="35"/>
      <c r="BS16" s="35"/>
      <c r="BT16" s="35"/>
      <c r="BU16" s="35"/>
      <c r="BV16" s="35"/>
      <c r="BW16" s="35"/>
      <c r="BX16" s="35"/>
      <c r="BY16" s="35"/>
      <c r="BZ16" s="35"/>
      <c r="CA16" s="35"/>
      <c r="CB16" s="35"/>
      <c r="CC16" s="35"/>
      <c r="CD16" s="35"/>
      <c r="CE16" s="35"/>
      <c r="CF16" s="35"/>
      <c r="CG16" s="35"/>
      <c r="CH16" s="35"/>
      <c r="CI16" s="35"/>
      <c r="CJ16" s="35"/>
      <c r="CK16" s="35"/>
      <c r="CL16" s="35"/>
      <c r="CM16" s="35"/>
      <c r="CN16" s="35"/>
      <c r="CO16" s="35"/>
      <c r="CP16" s="35"/>
      <c r="CQ16" s="35"/>
      <c r="CR16" s="35"/>
      <c r="CS16" s="35"/>
      <c r="CT16" s="35"/>
      <c r="CU16" s="35"/>
      <c r="CV16" s="35"/>
      <c r="CW16" s="35"/>
      <c r="CX16" s="35"/>
      <c r="CY16" s="35"/>
      <c r="CZ16" s="35"/>
      <c r="DA16" s="35"/>
      <c r="DB16" s="35"/>
      <c r="DC16" s="35"/>
      <c r="DD16" s="35"/>
      <c r="DE16" s="35"/>
      <c r="DF16" s="35"/>
      <c r="DG16" s="35"/>
      <c r="DH16" s="35"/>
      <c r="DI16" s="35"/>
      <c r="DJ16" s="35"/>
      <c r="DK16" s="35"/>
      <c r="DL16" s="35"/>
      <c r="DM16" s="35"/>
      <c r="DN16" s="35"/>
      <c r="DO16" s="35"/>
      <c r="DP16" s="35"/>
      <c r="DQ16" s="35"/>
      <c r="DR16" s="35"/>
      <c r="DS16" s="35"/>
      <c r="DT16" s="35"/>
      <c r="DU16" s="35"/>
      <c r="DV16" s="35"/>
      <c r="DW16" s="35"/>
      <c r="DX16" s="35"/>
      <c r="DY16" s="35"/>
      <c r="DZ16" s="35"/>
      <c r="EA16" s="35"/>
      <c r="EB16" s="35"/>
      <c r="EC16" s="35"/>
      <c r="ED16" s="35"/>
      <c r="EE16" s="35"/>
      <c r="EF16" s="35"/>
      <c r="EG16" s="35"/>
      <c r="EH16" s="35"/>
      <c r="EI16" s="35"/>
      <c r="EJ16" s="35"/>
      <c r="EK16" s="35"/>
      <c r="EL16" s="35"/>
      <c r="EM16" s="35"/>
      <c r="EN16" s="35"/>
      <c r="EO16" s="35"/>
      <c r="EP16" s="35"/>
      <c r="EQ16" s="35"/>
      <c r="ER16" s="35"/>
      <c r="ES16" s="35"/>
      <c r="ET16" s="35"/>
      <c r="EU16" s="35"/>
      <c r="EV16" s="35"/>
      <c r="EW16" s="35"/>
      <c r="EX16" s="35"/>
      <c r="EY16" s="35"/>
      <c r="EZ16" s="35"/>
      <c r="FA16" s="35"/>
      <c r="FB16" s="35"/>
      <c r="FC16" s="35"/>
      <c r="FD16" s="35"/>
      <c r="FE16" s="35"/>
      <c r="FF16" s="35"/>
      <c r="FG16" s="35"/>
      <c r="FH16" s="35"/>
      <c r="FI16" s="35"/>
      <c r="FJ16" s="35"/>
      <c r="FK16" s="35"/>
      <c r="FL16" s="35"/>
      <c r="FM16" s="35"/>
      <c r="FN16" s="35"/>
      <c r="FO16" s="35"/>
      <c r="FP16" s="35"/>
      <c r="FQ16" s="35"/>
      <c r="FR16" s="35"/>
      <c r="FS16" s="35"/>
      <c r="FT16" s="35"/>
      <c r="FU16" s="35"/>
    </row>
    <row r="17" spans="1:177" s="235" customFormat="1" ht="13.5" customHeight="1" x14ac:dyDescent="0.2">
      <c r="A17" s="519"/>
      <c r="B17" s="522"/>
      <c r="C17" s="522"/>
      <c r="D17" s="522"/>
      <c r="E17" s="525"/>
      <c r="F17" s="525"/>
      <c r="G17" s="525"/>
      <c r="H17" s="531"/>
      <c r="I17" s="534"/>
      <c r="J17" s="543"/>
      <c r="K17" s="540"/>
      <c r="L17" s="540"/>
      <c r="M17" s="537"/>
      <c r="N17" s="540"/>
      <c r="O17" s="528"/>
      <c r="P17" s="528"/>
      <c r="Q17" s="528"/>
      <c r="R17" s="528"/>
      <c r="S17" s="528"/>
      <c r="T17" s="528"/>
      <c r="U17" s="528"/>
      <c r="V17" s="35"/>
      <c r="W17" s="35"/>
      <c r="X17" s="35"/>
      <c r="Y17" s="35"/>
      <c r="Z17" s="35"/>
      <c r="AA17" s="35"/>
      <c r="AB17" s="35"/>
      <c r="AC17" s="35"/>
      <c r="AD17" s="35"/>
      <c r="AE17" s="35"/>
      <c r="AF17" s="35"/>
      <c r="AG17" s="35"/>
      <c r="AH17" s="35"/>
      <c r="AI17" s="35"/>
      <c r="AJ17" s="35"/>
      <c r="AK17" s="35"/>
      <c r="AL17" s="35"/>
      <c r="AM17" s="35"/>
      <c r="AN17" s="35"/>
      <c r="AO17" s="35"/>
      <c r="AP17" s="35"/>
      <c r="AQ17" s="35"/>
      <c r="AR17" s="35"/>
      <c r="AS17" s="35"/>
      <c r="AT17" s="35"/>
      <c r="AU17" s="35"/>
      <c r="AV17" s="35"/>
      <c r="AW17" s="35"/>
      <c r="AX17" s="35"/>
      <c r="AY17" s="35"/>
      <c r="AZ17" s="35"/>
      <c r="BA17" s="35"/>
      <c r="BB17" s="35"/>
      <c r="BC17" s="35"/>
      <c r="BD17" s="35"/>
      <c r="BE17" s="35"/>
      <c r="BF17" s="35"/>
      <c r="BG17" s="35"/>
      <c r="BH17" s="35"/>
      <c r="BI17" s="35"/>
      <c r="BJ17" s="35"/>
      <c r="BK17" s="35"/>
      <c r="BL17" s="35"/>
      <c r="BM17" s="35"/>
      <c r="BN17" s="35"/>
      <c r="BO17" s="35"/>
      <c r="BP17" s="35"/>
      <c r="BQ17" s="35"/>
      <c r="BR17" s="35"/>
      <c r="BS17" s="35"/>
      <c r="BT17" s="35"/>
      <c r="BU17" s="35"/>
      <c r="BV17" s="35"/>
      <c r="BW17" s="35"/>
      <c r="BX17" s="35"/>
      <c r="BY17" s="35"/>
      <c r="BZ17" s="35"/>
      <c r="CA17" s="35"/>
      <c r="CB17" s="35"/>
      <c r="CC17" s="35"/>
      <c r="CD17" s="35"/>
      <c r="CE17" s="35"/>
      <c r="CF17" s="35"/>
      <c r="CG17" s="35"/>
      <c r="CH17" s="35"/>
      <c r="CI17" s="35"/>
      <c r="CJ17" s="35"/>
      <c r="CK17" s="35"/>
      <c r="CL17" s="35"/>
      <c r="CM17" s="35"/>
      <c r="CN17" s="35"/>
      <c r="CO17" s="35"/>
      <c r="CP17" s="35"/>
      <c r="CQ17" s="35"/>
      <c r="CR17" s="35"/>
      <c r="CS17" s="35"/>
      <c r="CT17" s="35"/>
      <c r="CU17" s="35"/>
      <c r="CV17" s="35"/>
      <c r="CW17" s="35"/>
      <c r="CX17" s="35"/>
      <c r="CY17" s="35"/>
      <c r="CZ17" s="35"/>
      <c r="DA17" s="35"/>
      <c r="DB17" s="35"/>
      <c r="DC17" s="35"/>
      <c r="DD17" s="35"/>
      <c r="DE17" s="35"/>
      <c r="DF17" s="35"/>
      <c r="DG17" s="35"/>
      <c r="DH17" s="35"/>
      <c r="DI17" s="35"/>
      <c r="DJ17" s="35"/>
      <c r="DK17" s="35"/>
      <c r="DL17" s="35"/>
      <c r="DM17" s="35"/>
      <c r="DN17" s="35"/>
      <c r="DO17" s="35"/>
      <c r="DP17" s="35"/>
      <c r="DQ17" s="35"/>
      <c r="DR17" s="35"/>
      <c r="DS17" s="35"/>
      <c r="DT17" s="35"/>
      <c r="DU17" s="35"/>
      <c r="DV17" s="35"/>
      <c r="DW17" s="35"/>
      <c r="DX17" s="35"/>
      <c r="DY17" s="35"/>
      <c r="DZ17" s="35"/>
      <c r="EA17" s="35"/>
      <c r="EB17" s="35"/>
      <c r="EC17" s="35"/>
      <c r="ED17" s="35"/>
      <c r="EE17" s="35"/>
      <c r="EF17" s="35"/>
      <c r="EG17" s="35"/>
      <c r="EH17" s="35"/>
      <c r="EI17" s="35"/>
      <c r="EJ17" s="35"/>
      <c r="EK17" s="35"/>
      <c r="EL17" s="35"/>
      <c r="EM17" s="35"/>
      <c r="EN17" s="35"/>
      <c r="EO17" s="35"/>
      <c r="EP17" s="35"/>
      <c r="EQ17" s="35"/>
      <c r="ER17" s="35"/>
      <c r="ES17" s="35"/>
      <c r="ET17" s="35"/>
      <c r="EU17" s="35"/>
      <c r="EV17" s="35"/>
      <c r="EW17" s="35"/>
      <c r="EX17" s="35"/>
      <c r="EY17" s="35"/>
      <c r="EZ17" s="35"/>
      <c r="FA17" s="35"/>
      <c r="FB17" s="35"/>
      <c r="FC17" s="35"/>
      <c r="FD17" s="35"/>
      <c r="FE17" s="35"/>
      <c r="FF17" s="35"/>
      <c r="FG17" s="35"/>
      <c r="FH17" s="35"/>
      <c r="FI17" s="35"/>
      <c r="FJ17" s="35"/>
      <c r="FK17" s="35"/>
      <c r="FL17" s="35"/>
      <c r="FM17" s="35"/>
      <c r="FN17" s="35"/>
      <c r="FO17" s="35"/>
      <c r="FP17" s="35"/>
      <c r="FQ17" s="35"/>
      <c r="FR17" s="35"/>
      <c r="FS17" s="35"/>
      <c r="FT17" s="35"/>
      <c r="FU17" s="35"/>
    </row>
    <row r="18" spans="1:177" s="235" customFormat="1" ht="13.5" customHeight="1" x14ac:dyDescent="0.2">
      <c r="A18" s="519"/>
      <c r="B18" s="522"/>
      <c r="C18" s="522"/>
      <c r="D18" s="522"/>
      <c r="E18" s="525"/>
      <c r="F18" s="525"/>
      <c r="G18" s="525"/>
      <c r="H18" s="531"/>
      <c r="I18" s="534"/>
      <c r="J18" s="543"/>
      <c r="K18" s="540"/>
      <c r="L18" s="540"/>
      <c r="M18" s="537"/>
      <c r="N18" s="540"/>
      <c r="O18" s="528"/>
      <c r="P18" s="528"/>
      <c r="Q18" s="528"/>
      <c r="R18" s="528"/>
      <c r="S18" s="528"/>
      <c r="T18" s="528"/>
      <c r="U18" s="528"/>
      <c r="V18" s="35"/>
      <c r="W18" s="35"/>
      <c r="X18" s="35"/>
      <c r="Y18" s="35"/>
      <c r="Z18" s="35"/>
      <c r="AA18" s="35"/>
      <c r="AB18" s="35"/>
      <c r="AC18" s="35"/>
      <c r="AD18" s="35"/>
      <c r="AE18" s="35"/>
      <c r="AF18" s="35"/>
      <c r="AG18" s="35"/>
      <c r="AH18" s="35"/>
      <c r="AI18" s="35"/>
      <c r="AJ18" s="35"/>
      <c r="AK18" s="35"/>
      <c r="AL18" s="35"/>
      <c r="AM18" s="35"/>
      <c r="AN18" s="35"/>
      <c r="AO18" s="35"/>
      <c r="AP18" s="35"/>
      <c r="AQ18" s="35"/>
      <c r="AR18" s="35"/>
      <c r="AS18" s="35"/>
      <c r="AT18" s="35"/>
      <c r="AU18" s="35"/>
      <c r="AV18" s="35"/>
      <c r="AW18" s="35"/>
      <c r="AX18" s="35"/>
      <c r="AY18" s="35"/>
      <c r="AZ18" s="35"/>
      <c r="BA18" s="35"/>
      <c r="BB18" s="35"/>
      <c r="BC18" s="35"/>
      <c r="BD18" s="35"/>
      <c r="BE18" s="35"/>
      <c r="BF18" s="35"/>
      <c r="BG18" s="35"/>
      <c r="BH18" s="35"/>
      <c r="BI18" s="35"/>
      <c r="BJ18" s="35"/>
      <c r="BK18" s="35"/>
      <c r="BL18" s="35"/>
      <c r="BM18" s="35"/>
      <c r="BN18" s="35"/>
      <c r="BO18" s="35"/>
      <c r="BP18" s="35"/>
      <c r="BQ18" s="35"/>
      <c r="BR18" s="35"/>
      <c r="BS18" s="35"/>
      <c r="BT18" s="35"/>
      <c r="BU18" s="35"/>
      <c r="BV18" s="35"/>
      <c r="BW18" s="35"/>
      <c r="BX18" s="35"/>
      <c r="BY18" s="35"/>
      <c r="BZ18" s="35"/>
      <c r="CA18" s="35"/>
      <c r="CB18" s="35"/>
      <c r="CC18" s="35"/>
      <c r="CD18" s="35"/>
      <c r="CE18" s="35"/>
      <c r="CF18" s="35"/>
      <c r="CG18" s="35"/>
      <c r="CH18" s="35"/>
      <c r="CI18" s="35"/>
      <c r="CJ18" s="35"/>
      <c r="CK18" s="35"/>
      <c r="CL18" s="35"/>
      <c r="CM18" s="35"/>
      <c r="CN18" s="35"/>
      <c r="CO18" s="35"/>
      <c r="CP18" s="35"/>
      <c r="CQ18" s="35"/>
      <c r="CR18" s="35"/>
      <c r="CS18" s="35"/>
      <c r="CT18" s="35"/>
      <c r="CU18" s="35"/>
      <c r="CV18" s="35"/>
      <c r="CW18" s="35"/>
      <c r="CX18" s="35"/>
      <c r="CY18" s="35"/>
      <c r="CZ18" s="35"/>
      <c r="DA18" s="35"/>
      <c r="DB18" s="35"/>
      <c r="DC18" s="35"/>
      <c r="DD18" s="35"/>
      <c r="DE18" s="35"/>
      <c r="DF18" s="35"/>
      <c r="DG18" s="35"/>
      <c r="DH18" s="35"/>
      <c r="DI18" s="35"/>
      <c r="DJ18" s="35"/>
      <c r="DK18" s="35"/>
      <c r="DL18" s="35"/>
      <c r="DM18" s="35"/>
      <c r="DN18" s="35"/>
      <c r="DO18" s="35"/>
      <c r="DP18" s="35"/>
      <c r="DQ18" s="35"/>
      <c r="DR18" s="35"/>
      <c r="DS18" s="35"/>
      <c r="DT18" s="35"/>
      <c r="DU18" s="35"/>
      <c r="DV18" s="35"/>
      <c r="DW18" s="35"/>
      <c r="DX18" s="35"/>
      <c r="DY18" s="35"/>
      <c r="DZ18" s="35"/>
      <c r="EA18" s="35"/>
      <c r="EB18" s="35"/>
      <c r="EC18" s="35"/>
      <c r="ED18" s="35"/>
      <c r="EE18" s="35"/>
      <c r="EF18" s="35"/>
      <c r="EG18" s="35"/>
      <c r="EH18" s="35"/>
      <c r="EI18" s="35"/>
      <c r="EJ18" s="35"/>
      <c r="EK18" s="35"/>
      <c r="EL18" s="35"/>
      <c r="EM18" s="35"/>
      <c r="EN18" s="35"/>
      <c r="EO18" s="35"/>
      <c r="EP18" s="35"/>
      <c r="EQ18" s="35"/>
      <c r="ER18" s="35"/>
      <c r="ES18" s="35"/>
      <c r="ET18" s="35"/>
      <c r="EU18" s="35"/>
      <c r="EV18" s="35"/>
      <c r="EW18" s="35"/>
      <c r="EX18" s="35"/>
      <c r="EY18" s="35"/>
      <c r="EZ18" s="35"/>
      <c r="FA18" s="35"/>
      <c r="FB18" s="35"/>
      <c r="FC18" s="35"/>
      <c r="FD18" s="35"/>
      <c r="FE18" s="35"/>
      <c r="FF18" s="35"/>
      <c r="FG18" s="35"/>
      <c r="FH18" s="35"/>
      <c r="FI18" s="35"/>
      <c r="FJ18" s="35"/>
      <c r="FK18" s="35"/>
      <c r="FL18" s="35"/>
      <c r="FM18" s="35"/>
      <c r="FN18" s="35"/>
      <c r="FO18" s="35"/>
      <c r="FP18" s="35"/>
      <c r="FQ18" s="35"/>
      <c r="FR18" s="35"/>
      <c r="FS18" s="35"/>
      <c r="FT18" s="35"/>
      <c r="FU18" s="35"/>
    </row>
    <row r="19" spans="1:177" s="235" customFormat="1" ht="255.75" customHeight="1" thickBot="1" x14ac:dyDescent="0.25">
      <c r="A19" s="520"/>
      <c r="B19" s="523"/>
      <c r="C19" s="523"/>
      <c r="D19" s="523"/>
      <c r="E19" s="526"/>
      <c r="F19" s="526"/>
      <c r="G19" s="526"/>
      <c r="H19" s="532"/>
      <c r="I19" s="535"/>
      <c r="J19" s="544"/>
      <c r="K19" s="541"/>
      <c r="L19" s="541"/>
      <c r="M19" s="538"/>
      <c r="N19" s="541"/>
      <c r="O19" s="529"/>
      <c r="P19" s="529"/>
      <c r="Q19" s="529"/>
      <c r="R19" s="529"/>
      <c r="S19" s="529"/>
      <c r="T19" s="529"/>
      <c r="U19" s="529"/>
      <c r="V19" s="35"/>
      <c r="W19" s="35"/>
      <c r="X19" s="35"/>
      <c r="Y19" s="35"/>
      <c r="Z19" s="35"/>
      <c r="AA19" s="35"/>
      <c r="AB19" s="35"/>
      <c r="AC19" s="35"/>
      <c r="AD19" s="35"/>
      <c r="AE19" s="35"/>
      <c r="AF19" s="35"/>
      <c r="AG19" s="35"/>
      <c r="AH19" s="35"/>
      <c r="AI19" s="35"/>
      <c r="AJ19" s="35"/>
      <c r="AK19" s="35"/>
      <c r="AL19" s="35"/>
      <c r="AM19" s="35"/>
      <c r="AN19" s="35"/>
      <c r="AO19" s="35"/>
      <c r="AP19" s="35"/>
      <c r="AQ19" s="35"/>
      <c r="AR19" s="35"/>
      <c r="AS19" s="35"/>
      <c r="AT19" s="35"/>
      <c r="AU19" s="35"/>
      <c r="AV19" s="35"/>
      <c r="AW19" s="35"/>
      <c r="AX19" s="35"/>
      <c r="AY19" s="35"/>
      <c r="AZ19" s="35"/>
      <c r="BA19" s="35"/>
      <c r="BB19" s="35"/>
      <c r="BC19" s="35"/>
      <c r="BD19" s="35"/>
      <c r="BE19" s="35"/>
      <c r="BF19" s="35"/>
      <c r="BG19" s="35"/>
      <c r="BH19" s="35"/>
      <c r="BI19" s="35"/>
      <c r="BJ19" s="35"/>
      <c r="BK19" s="35"/>
      <c r="BL19" s="35"/>
      <c r="BM19" s="35"/>
      <c r="BN19" s="35"/>
      <c r="BO19" s="35"/>
      <c r="BP19" s="35"/>
      <c r="BQ19" s="35"/>
      <c r="BR19" s="35"/>
      <c r="BS19" s="35"/>
      <c r="BT19" s="35"/>
      <c r="BU19" s="35"/>
      <c r="BV19" s="35"/>
      <c r="BW19" s="35"/>
      <c r="BX19" s="35"/>
      <c r="BY19" s="35"/>
      <c r="BZ19" s="35"/>
      <c r="CA19" s="35"/>
      <c r="CB19" s="35"/>
      <c r="CC19" s="35"/>
      <c r="CD19" s="35"/>
      <c r="CE19" s="35"/>
      <c r="CF19" s="35"/>
      <c r="CG19" s="35"/>
      <c r="CH19" s="35"/>
      <c r="CI19" s="35"/>
      <c r="CJ19" s="35"/>
      <c r="CK19" s="35"/>
      <c r="CL19" s="35"/>
      <c r="CM19" s="35"/>
      <c r="CN19" s="35"/>
      <c r="CO19" s="35"/>
      <c r="CP19" s="35"/>
      <c r="CQ19" s="35"/>
      <c r="CR19" s="35"/>
      <c r="CS19" s="35"/>
      <c r="CT19" s="35"/>
      <c r="CU19" s="35"/>
      <c r="CV19" s="35"/>
      <c r="CW19" s="35"/>
      <c r="CX19" s="35"/>
      <c r="CY19" s="35"/>
      <c r="CZ19" s="35"/>
      <c r="DA19" s="35"/>
      <c r="DB19" s="35"/>
      <c r="DC19" s="35"/>
      <c r="DD19" s="35"/>
      <c r="DE19" s="35"/>
      <c r="DF19" s="35"/>
      <c r="DG19" s="35"/>
      <c r="DH19" s="35"/>
      <c r="DI19" s="35"/>
      <c r="DJ19" s="35"/>
      <c r="DK19" s="35"/>
      <c r="DL19" s="35"/>
      <c r="DM19" s="35"/>
      <c r="DN19" s="35"/>
      <c r="DO19" s="35"/>
      <c r="DP19" s="35"/>
      <c r="DQ19" s="35"/>
      <c r="DR19" s="35"/>
      <c r="DS19" s="35"/>
      <c r="DT19" s="35"/>
      <c r="DU19" s="35"/>
      <c r="DV19" s="35"/>
      <c r="DW19" s="35"/>
      <c r="DX19" s="35"/>
      <c r="DY19" s="35"/>
      <c r="DZ19" s="35"/>
      <c r="EA19" s="35"/>
      <c r="EB19" s="35"/>
      <c r="EC19" s="35"/>
      <c r="ED19" s="35"/>
      <c r="EE19" s="35"/>
      <c r="EF19" s="35"/>
      <c r="EG19" s="35"/>
      <c r="EH19" s="35"/>
      <c r="EI19" s="35"/>
      <c r="EJ19" s="35"/>
      <c r="EK19" s="35"/>
      <c r="EL19" s="35"/>
      <c r="EM19" s="35"/>
      <c r="EN19" s="35"/>
      <c r="EO19" s="35"/>
      <c r="EP19" s="35"/>
      <c r="EQ19" s="35"/>
      <c r="ER19" s="35"/>
      <c r="ES19" s="35"/>
      <c r="ET19" s="35"/>
      <c r="EU19" s="35"/>
      <c r="EV19" s="35"/>
      <c r="EW19" s="35"/>
      <c r="EX19" s="35"/>
      <c r="EY19" s="35"/>
      <c r="EZ19" s="35"/>
      <c r="FA19" s="35"/>
      <c r="FB19" s="35"/>
      <c r="FC19" s="35"/>
      <c r="FD19" s="35"/>
      <c r="FE19" s="35"/>
      <c r="FF19" s="35"/>
      <c r="FG19" s="35"/>
      <c r="FH19" s="35"/>
      <c r="FI19" s="35"/>
      <c r="FJ19" s="35"/>
      <c r="FK19" s="35"/>
      <c r="FL19" s="35"/>
      <c r="FM19" s="35"/>
      <c r="FN19" s="35"/>
      <c r="FO19" s="35"/>
      <c r="FP19" s="35"/>
      <c r="FQ19" s="35"/>
      <c r="FR19" s="35"/>
      <c r="FS19" s="35"/>
      <c r="FT19" s="35"/>
      <c r="FU19" s="35"/>
    </row>
    <row r="20" spans="1:177" ht="15" customHeight="1" x14ac:dyDescent="0.25">
      <c r="A20" s="518">
        <f>'Mapa Final'!A20</f>
        <v>3</v>
      </c>
      <c r="B20" s="521" t="str">
        <f>'Mapa Final'!B20</f>
        <v>Incumplimiento de los objetivos y metas trazadas para el cumplimiento de los términos legales.</v>
      </c>
      <c r="C20" s="521" t="str">
        <f>'Mapa Final'!C20</f>
        <v>Incumplimiento de las metas establecidas</v>
      </c>
      <c r="D20" s="521" t="str">
        <f>'Mapa Final'!D20</f>
        <v xml:space="preserve">1.Imprecisión al establecer lineamientos de planeaciòn  para el desarrollo de las tareas propias del despacho.
2.Deficiencia en las competencias necesarias del personal del despacho. 
3.Insuficiencia de equipos y soporte tecnológicos para el trabajo presencial y  virtual.
4.Complejidad de los procesos judiciales.
5.Insuficiencia de personal para la carga laboral presentada.
</v>
      </c>
      <c r="E20" s="524" t="str">
        <f>'Mapa Final'!E20</f>
        <v>Alto de volumen  de los trámites procesales</v>
      </c>
      <c r="F20" s="524" t="str">
        <f>'Mapa Final'!F20</f>
        <v>Posibilidad de Incumplimiento de las metas establecidas debido al alto de volumen  de trámites procesales</v>
      </c>
      <c r="G20" s="524" t="str">
        <f>'Mapa Final'!G20</f>
        <v>Usuarios, productos y prácticas organizacionales</v>
      </c>
      <c r="H20" s="530" t="str">
        <f>'Mapa Final'!I20</f>
        <v>Muy Alta</v>
      </c>
      <c r="I20" s="533" t="str">
        <f>'Mapa Final'!L20</f>
        <v>Moderado</v>
      </c>
      <c r="J20" s="542" t="str">
        <f>'Mapa Final'!N20</f>
        <v xml:space="preserve">Alto </v>
      </c>
      <c r="K20" s="539" t="str">
        <f>'Mapa Final'!AA20</f>
        <v>Media</v>
      </c>
      <c r="L20" s="539" t="str">
        <f>'Mapa Final'!AE20</f>
        <v>Moderado</v>
      </c>
      <c r="M20" s="536" t="str">
        <f>'Mapa Final'!AG20</f>
        <v>Moderado</v>
      </c>
      <c r="N20" s="539" t="str">
        <f>'Mapa Final'!AH20</f>
        <v>Aceptar</v>
      </c>
      <c r="O20" s="527"/>
      <c r="P20" s="527"/>
      <c r="Q20" s="527"/>
      <c r="R20" s="527"/>
      <c r="S20" s="527"/>
      <c r="T20" s="527"/>
      <c r="U20" s="527"/>
      <c r="V20" s="35"/>
      <c r="W20" s="35"/>
    </row>
    <row r="21" spans="1:177" x14ac:dyDescent="0.25">
      <c r="A21" s="519"/>
      <c r="B21" s="522"/>
      <c r="C21" s="522"/>
      <c r="D21" s="522"/>
      <c r="E21" s="525"/>
      <c r="F21" s="525"/>
      <c r="G21" s="525"/>
      <c r="H21" s="531"/>
      <c r="I21" s="534"/>
      <c r="J21" s="543"/>
      <c r="K21" s="540"/>
      <c r="L21" s="540"/>
      <c r="M21" s="537"/>
      <c r="N21" s="540"/>
      <c r="O21" s="528"/>
      <c r="P21" s="528"/>
      <c r="Q21" s="528"/>
      <c r="R21" s="528"/>
      <c r="S21" s="528"/>
      <c r="T21" s="528"/>
      <c r="U21" s="528"/>
      <c r="V21" s="35"/>
      <c r="W21" s="35"/>
    </row>
    <row r="22" spans="1:177" x14ac:dyDescent="0.25">
      <c r="A22" s="519"/>
      <c r="B22" s="522"/>
      <c r="C22" s="522"/>
      <c r="D22" s="522"/>
      <c r="E22" s="525"/>
      <c r="F22" s="525"/>
      <c r="G22" s="525"/>
      <c r="H22" s="531"/>
      <c r="I22" s="534"/>
      <c r="J22" s="543"/>
      <c r="K22" s="540"/>
      <c r="L22" s="540"/>
      <c r="M22" s="537"/>
      <c r="N22" s="540"/>
      <c r="O22" s="528"/>
      <c r="P22" s="528"/>
      <c r="Q22" s="528"/>
      <c r="R22" s="528"/>
      <c r="S22" s="528"/>
      <c r="T22" s="528"/>
      <c r="U22" s="528"/>
      <c r="V22" s="35"/>
      <c r="W22" s="35"/>
    </row>
    <row r="23" spans="1:177" x14ac:dyDescent="0.25">
      <c r="A23" s="519"/>
      <c r="B23" s="522"/>
      <c r="C23" s="522"/>
      <c r="D23" s="522"/>
      <c r="E23" s="525"/>
      <c r="F23" s="525"/>
      <c r="G23" s="525"/>
      <c r="H23" s="531"/>
      <c r="I23" s="534"/>
      <c r="J23" s="543"/>
      <c r="K23" s="540"/>
      <c r="L23" s="540"/>
      <c r="M23" s="537"/>
      <c r="N23" s="540"/>
      <c r="O23" s="528"/>
      <c r="P23" s="528"/>
      <c r="Q23" s="528"/>
      <c r="R23" s="528"/>
      <c r="S23" s="528"/>
      <c r="T23" s="528"/>
      <c r="U23" s="528"/>
      <c r="V23" s="35"/>
      <c r="W23" s="35"/>
    </row>
    <row r="24" spans="1:177" ht="307.5" customHeight="1" thickBot="1" x14ac:dyDescent="0.3">
      <c r="A24" s="520"/>
      <c r="B24" s="523"/>
      <c r="C24" s="523"/>
      <c r="D24" s="523"/>
      <c r="E24" s="526"/>
      <c r="F24" s="526"/>
      <c r="G24" s="526"/>
      <c r="H24" s="532"/>
      <c r="I24" s="535"/>
      <c r="J24" s="544"/>
      <c r="K24" s="541"/>
      <c r="L24" s="541"/>
      <c r="M24" s="538"/>
      <c r="N24" s="541"/>
      <c r="O24" s="529"/>
      <c r="P24" s="529"/>
      <c r="Q24" s="529"/>
      <c r="R24" s="529"/>
      <c r="S24" s="529"/>
      <c r="T24" s="529"/>
      <c r="U24" s="529"/>
      <c r="V24" s="35"/>
      <c r="W24" s="35"/>
    </row>
    <row r="25" spans="1:177" ht="15" customHeight="1" x14ac:dyDescent="0.25">
      <c r="A25" s="518">
        <f>'Mapa Final'!A25</f>
        <v>4</v>
      </c>
      <c r="B25" s="521" t="str">
        <f>'Mapa Final'!B25</f>
        <v xml:space="preserve">Inexactitud en el registro de la gestion de los procesos misionales y actuaciones administrativa </v>
      </c>
      <c r="C25" s="521" t="str">
        <f>'Mapa Final'!C25</f>
        <v>Incumplimiento de las metas establecidas</v>
      </c>
      <c r="D25" s="521" t="str">
        <f>'Mapa Final'!D25</f>
        <v xml:space="preserve">1. Errores en la información registrada en los aplicativos Justicia XXI WEB y SIERJU-BI
2.Insuficiencia de personal para la carga laboral presentada. 
3.Fallas en la funcionalidad de los aplicativos    
4.Incremento de solicitudes  por la  alta demanda judiciales 
5.Inadecuado control de verificación del registro de la información </v>
      </c>
      <c r="E25" s="524" t="str">
        <f>'Mapa Final'!E25</f>
        <v xml:space="preserve">Inadecuado registro de la gestion de los procesos misionales y actuaciones administrativa </v>
      </c>
      <c r="F25" s="524" t="str">
        <f>'Mapa Final'!F25</f>
        <v xml:space="preserve">Posibilidad de incumplimiento de las metas establecidas debido al  inadecuado registro de la gestion de los procesos misionales y actuaciones administrativa </v>
      </c>
      <c r="G25" s="524" t="str">
        <f>'Mapa Final'!G25</f>
        <v>Usuarios, productos y prácticas organizacionales</v>
      </c>
      <c r="H25" s="530" t="str">
        <f>'Mapa Final'!I25</f>
        <v>Muy Alta</v>
      </c>
      <c r="I25" s="533" t="str">
        <f>'Mapa Final'!L25</f>
        <v>Moderado</v>
      </c>
      <c r="J25" s="542" t="str">
        <f>'Mapa Final'!N25</f>
        <v xml:space="preserve">Alto </v>
      </c>
      <c r="K25" s="539" t="str">
        <f>'Mapa Final'!AA25</f>
        <v>Media</v>
      </c>
      <c r="L25" s="539" t="str">
        <f>'Mapa Final'!AE25</f>
        <v>Moderado</v>
      </c>
      <c r="M25" s="536" t="str">
        <f>'Mapa Final'!AG25</f>
        <v>Moderado</v>
      </c>
      <c r="N25" s="539" t="str">
        <f>'Mapa Final'!AH25</f>
        <v>Aceptar</v>
      </c>
      <c r="O25" s="527"/>
      <c r="P25" s="527"/>
      <c r="Q25" s="527"/>
      <c r="R25" s="527"/>
      <c r="S25" s="527"/>
      <c r="T25" s="527"/>
      <c r="U25" s="527"/>
    </row>
    <row r="26" spans="1:177" x14ac:dyDescent="0.25">
      <c r="A26" s="519"/>
      <c r="B26" s="522"/>
      <c r="C26" s="522"/>
      <c r="D26" s="522"/>
      <c r="E26" s="525"/>
      <c r="F26" s="525"/>
      <c r="G26" s="525"/>
      <c r="H26" s="531"/>
      <c r="I26" s="534"/>
      <c r="J26" s="543"/>
      <c r="K26" s="540"/>
      <c r="L26" s="540"/>
      <c r="M26" s="537"/>
      <c r="N26" s="540"/>
      <c r="O26" s="528"/>
      <c r="P26" s="528"/>
      <c r="Q26" s="528"/>
      <c r="R26" s="528"/>
      <c r="S26" s="528"/>
      <c r="T26" s="528"/>
      <c r="U26" s="528"/>
    </row>
    <row r="27" spans="1:177" x14ac:dyDescent="0.25">
      <c r="A27" s="519"/>
      <c r="B27" s="522"/>
      <c r="C27" s="522"/>
      <c r="D27" s="522"/>
      <c r="E27" s="525"/>
      <c r="F27" s="525"/>
      <c r="G27" s="525"/>
      <c r="H27" s="531"/>
      <c r="I27" s="534"/>
      <c r="J27" s="543"/>
      <c r="K27" s="540"/>
      <c r="L27" s="540"/>
      <c r="M27" s="537"/>
      <c r="N27" s="540"/>
      <c r="O27" s="528"/>
      <c r="P27" s="528"/>
      <c r="Q27" s="528"/>
      <c r="R27" s="528"/>
      <c r="S27" s="528"/>
      <c r="T27" s="528"/>
      <c r="U27" s="528"/>
    </row>
    <row r="28" spans="1:177" x14ac:dyDescent="0.25">
      <c r="A28" s="519"/>
      <c r="B28" s="522"/>
      <c r="C28" s="522"/>
      <c r="D28" s="522"/>
      <c r="E28" s="525"/>
      <c r="F28" s="525"/>
      <c r="G28" s="525"/>
      <c r="H28" s="531"/>
      <c r="I28" s="534"/>
      <c r="J28" s="543"/>
      <c r="K28" s="540"/>
      <c r="L28" s="540"/>
      <c r="M28" s="537"/>
      <c r="N28" s="540"/>
      <c r="O28" s="528"/>
      <c r="P28" s="528"/>
      <c r="Q28" s="528"/>
      <c r="R28" s="528"/>
      <c r="S28" s="528"/>
      <c r="T28" s="528"/>
      <c r="U28" s="528"/>
    </row>
    <row r="29" spans="1:177" ht="254.25" customHeight="1" thickBot="1" x14ac:dyDescent="0.3">
      <c r="A29" s="520"/>
      <c r="B29" s="523"/>
      <c r="C29" s="523"/>
      <c r="D29" s="523"/>
      <c r="E29" s="526"/>
      <c r="F29" s="526"/>
      <c r="G29" s="526"/>
      <c r="H29" s="532"/>
      <c r="I29" s="535"/>
      <c r="J29" s="544"/>
      <c r="K29" s="541"/>
      <c r="L29" s="541"/>
      <c r="M29" s="538"/>
      <c r="N29" s="541"/>
      <c r="O29" s="529"/>
      <c r="P29" s="529"/>
      <c r="Q29" s="529"/>
      <c r="R29" s="529"/>
      <c r="S29" s="529"/>
      <c r="T29" s="529"/>
      <c r="U29" s="529"/>
    </row>
    <row r="30" spans="1:177" ht="15" customHeight="1" x14ac:dyDescent="0.25">
      <c r="A30" s="518">
        <f>'Mapa Final'!A29</f>
        <v>5</v>
      </c>
      <c r="B30" s="521" t="str">
        <f>'Mapa Final'!B29</f>
        <v>Inconsistencias en el reparto</v>
      </c>
      <c r="C30" s="521" t="str">
        <f>'Mapa Final'!C29</f>
        <v>Incumplimiento de las metas establecidas</v>
      </c>
      <c r="D30" s="521" t="str">
        <f>'Mapa Final'!D29</f>
        <v xml:space="preserve">1.Falta de planeacion y organizacion en el proceso de reparto. 
2. Falta de capacidad instalada para atender el alto volúmen de trabajo debido a la cantidad de expedientes que se recepcionan.           
3. Errores en el diligenciamiento del acta de reparto.
</v>
      </c>
      <c r="E30" s="524" t="str">
        <f>'Mapa Final'!E29</f>
        <v>Falencia en la gestión, control y seguimiento del proceso de reparto</v>
      </c>
      <c r="F30" s="524" t="str">
        <f>'Mapa Final'!F29</f>
        <v>Posibilidad de incumplimiento de las metas establecidas debido a la falencia en la gestión, control y seguimiento del proceso de reparto</v>
      </c>
      <c r="G30" s="524" t="str">
        <f>'Mapa Final'!G29</f>
        <v>Ejecución y Administración de Procesos</v>
      </c>
      <c r="H30" s="530" t="str">
        <f>'Mapa Final'!I29</f>
        <v>Muy Alta</v>
      </c>
      <c r="I30" s="533" t="str">
        <f>'Mapa Final'!L29</f>
        <v>Moderado</v>
      </c>
      <c r="J30" s="542" t="str">
        <f>'Mapa Final'!N29</f>
        <v xml:space="preserve">Alto </v>
      </c>
      <c r="K30" s="539" t="str">
        <f>'Mapa Final'!AA29</f>
        <v>Media</v>
      </c>
      <c r="L30" s="539" t="str">
        <f>'Mapa Final'!AE29</f>
        <v>Moderado</v>
      </c>
      <c r="M30" s="536" t="str">
        <f>'Mapa Final'!AG29</f>
        <v>Moderado</v>
      </c>
      <c r="N30" s="539" t="str">
        <f>'Mapa Final'!AH29</f>
        <v>Aceptar</v>
      </c>
      <c r="O30" s="527"/>
      <c r="P30" s="527"/>
      <c r="Q30" s="527"/>
      <c r="R30" s="527"/>
      <c r="S30" s="527"/>
      <c r="T30" s="527"/>
      <c r="U30" s="527"/>
    </row>
    <row r="31" spans="1:177" x14ac:dyDescent="0.25">
      <c r="A31" s="519"/>
      <c r="B31" s="522"/>
      <c r="C31" s="522"/>
      <c r="D31" s="522"/>
      <c r="E31" s="525"/>
      <c r="F31" s="525"/>
      <c r="G31" s="525"/>
      <c r="H31" s="531"/>
      <c r="I31" s="534"/>
      <c r="J31" s="543"/>
      <c r="K31" s="540"/>
      <c r="L31" s="540"/>
      <c r="M31" s="537"/>
      <c r="N31" s="540"/>
      <c r="O31" s="528"/>
      <c r="P31" s="528"/>
      <c r="Q31" s="528"/>
      <c r="R31" s="528"/>
      <c r="S31" s="528"/>
      <c r="T31" s="528"/>
      <c r="U31" s="528"/>
    </row>
    <row r="32" spans="1:177" x14ac:dyDescent="0.25">
      <c r="A32" s="519"/>
      <c r="B32" s="522"/>
      <c r="C32" s="522"/>
      <c r="D32" s="522"/>
      <c r="E32" s="525"/>
      <c r="F32" s="525"/>
      <c r="G32" s="525"/>
      <c r="H32" s="531"/>
      <c r="I32" s="534"/>
      <c r="J32" s="543"/>
      <c r="K32" s="540"/>
      <c r="L32" s="540"/>
      <c r="M32" s="537"/>
      <c r="N32" s="540"/>
      <c r="O32" s="528"/>
      <c r="P32" s="528"/>
      <c r="Q32" s="528"/>
      <c r="R32" s="528"/>
      <c r="S32" s="528"/>
      <c r="T32" s="528"/>
      <c r="U32" s="528"/>
    </row>
    <row r="33" spans="1:21" x14ac:dyDescent="0.25">
      <c r="A33" s="519"/>
      <c r="B33" s="522"/>
      <c r="C33" s="522"/>
      <c r="D33" s="522"/>
      <c r="E33" s="525"/>
      <c r="F33" s="525"/>
      <c r="G33" s="525"/>
      <c r="H33" s="531"/>
      <c r="I33" s="534"/>
      <c r="J33" s="543"/>
      <c r="K33" s="540"/>
      <c r="L33" s="540"/>
      <c r="M33" s="537"/>
      <c r="N33" s="540"/>
      <c r="O33" s="528"/>
      <c r="P33" s="528"/>
      <c r="Q33" s="528"/>
      <c r="R33" s="528"/>
      <c r="S33" s="528"/>
      <c r="T33" s="528"/>
      <c r="U33" s="528"/>
    </row>
    <row r="34" spans="1:21" ht="230.25" customHeight="1" thickBot="1" x14ac:dyDescent="0.3">
      <c r="A34" s="520"/>
      <c r="B34" s="523"/>
      <c r="C34" s="523"/>
      <c r="D34" s="523"/>
      <c r="E34" s="526"/>
      <c r="F34" s="526"/>
      <c r="G34" s="526"/>
      <c r="H34" s="532"/>
      <c r="I34" s="535"/>
      <c r="J34" s="544"/>
      <c r="K34" s="541"/>
      <c r="L34" s="541"/>
      <c r="M34" s="538"/>
      <c r="N34" s="541"/>
      <c r="O34" s="529"/>
      <c r="P34" s="529"/>
      <c r="Q34" s="529"/>
      <c r="R34" s="529"/>
      <c r="S34" s="529"/>
      <c r="T34" s="529"/>
      <c r="U34" s="529"/>
    </row>
    <row r="35" spans="1:21" ht="15" customHeight="1" x14ac:dyDescent="0.25">
      <c r="A35" s="518">
        <f>'Mapa Final'!A33</f>
        <v>6</v>
      </c>
      <c r="B35" s="521" t="str">
        <f>'Mapa Final'!B33</f>
        <v>Error en las notificaciones judicales</v>
      </c>
      <c r="C35" s="521" t="str">
        <f>'Mapa Final'!C33</f>
        <v>Incumplimiento de las metas establecidas</v>
      </c>
      <c r="D35" s="521" t="str">
        <f>'Mapa Final'!D33</f>
        <v>1. Falta de seguimiento y control del cumplimiento efectivo de la actividad asignada. 
2. Falta de informaciòn pertinente para realizar la actividad (correos errados, direcciones erradas de las partes). 
3. Falta de recursos, medios electrònicos y tecnològicos para el cumplimiento de la actividad.  
4.Carencia de vinculaciòn de las partes y terceros que genera nulidades, demoras en el proceso.</v>
      </c>
      <c r="E35" s="524" t="str">
        <f>'Mapa Final'!E33</f>
        <v xml:space="preserve">Inadecuada comunicación de las notificaciones judiciales </v>
      </c>
      <c r="F35" s="524" t="str">
        <f>'Mapa Final'!F33</f>
        <v xml:space="preserve">Posibilidad de incumplimiento de las metas establecidas debido a la inadecuada comunicación de las notificaciones judiciales </v>
      </c>
      <c r="G35" s="524" t="str">
        <f>'Mapa Final'!G33</f>
        <v>Ejecución y Administración de Procesos</v>
      </c>
      <c r="H35" s="530" t="str">
        <f>'Mapa Final'!I33</f>
        <v>Muy Alta</v>
      </c>
      <c r="I35" s="533" t="str">
        <f>'Mapa Final'!L33</f>
        <v>Moderado</v>
      </c>
      <c r="J35" s="542" t="str">
        <f>'Mapa Final'!N33</f>
        <v xml:space="preserve">Alto </v>
      </c>
      <c r="K35" s="539" t="str">
        <f>'Mapa Final'!AA33</f>
        <v>Media</v>
      </c>
      <c r="L35" s="539" t="str">
        <f>'Mapa Final'!AE33</f>
        <v>Moderado</v>
      </c>
      <c r="M35" s="536" t="str">
        <f>'Mapa Final'!AG33</f>
        <v>Moderado</v>
      </c>
      <c r="N35" s="539" t="str">
        <f>'Mapa Final'!AH33</f>
        <v>Aceptar</v>
      </c>
      <c r="O35" s="527"/>
      <c r="P35" s="527"/>
      <c r="Q35" s="527"/>
      <c r="R35" s="527"/>
      <c r="S35" s="527"/>
      <c r="T35" s="527"/>
      <c r="U35" s="527"/>
    </row>
    <row r="36" spans="1:21" x14ac:dyDescent="0.25">
      <c r="A36" s="519"/>
      <c r="B36" s="522"/>
      <c r="C36" s="522"/>
      <c r="D36" s="522"/>
      <c r="E36" s="525"/>
      <c r="F36" s="525"/>
      <c r="G36" s="525"/>
      <c r="H36" s="531"/>
      <c r="I36" s="534"/>
      <c r="J36" s="543"/>
      <c r="K36" s="540"/>
      <c r="L36" s="540"/>
      <c r="M36" s="537"/>
      <c r="N36" s="540"/>
      <c r="O36" s="528"/>
      <c r="P36" s="528"/>
      <c r="Q36" s="528"/>
      <c r="R36" s="528"/>
      <c r="S36" s="528"/>
      <c r="T36" s="528"/>
      <c r="U36" s="528"/>
    </row>
    <row r="37" spans="1:21" x14ac:dyDescent="0.25">
      <c r="A37" s="519"/>
      <c r="B37" s="522"/>
      <c r="C37" s="522"/>
      <c r="D37" s="522"/>
      <c r="E37" s="525"/>
      <c r="F37" s="525"/>
      <c r="G37" s="525"/>
      <c r="H37" s="531"/>
      <c r="I37" s="534"/>
      <c r="J37" s="543"/>
      <c r="K37" s="540"/>
      <c r="L37" s="540"/>
      <c r="M37" s="537"/>
      <c r="N37" s="540"/>
      <c r="O37" s="528"/>
      <c r="P37" s="528"/>
      <c r="Q37" s="528"/>
      <c r="R37" s="528"/>
      <c r="S37" s="528"/>
      <c r="T37" s="528"/>
      <c r="U37" s="528"/>
    </row>
    <row r="38" spans="1:21" x14ac:dyDescent="0.25">
      <c r="A38" s="519"/>
      <c r="B38" s="522"/>
      <c r="C38" s="522"/>
      <c r="D38" s="522"/>
      <c r="E38" s="525"/>
      <c r="F38" s="525"/>
      <c r="G38" s="525"/>
      <c r="H38" s="531"/>
      <c r="I38" s="534"/>
      <c r="J38" s="543"/>
      <c r="K38" s="540"/>
      <c r="L38" s="540"/>
      <c r="M38" s="537"/>
      <c r="N38" s="540"/>
      <c r="O38" s="528"/>
      <c r="P38" s="528"/>
      <c r="Q38" s="528"/>
      <c r="R38" s="528"/>
      <c r="S38" s="528"/>
      <c r="T38" s="528"/>
      <c r="U38" s="528"/>
    </row>
    <row r="39" spans="1:21" ht="234.75" customHeight="1" thickBot="1" x14ac:dyDescent="0.3">
      <c r="A39" s="520"/>
      <c r="B39" s="523"/>
      <c r="C39" s="523"/>
      <c r="D39" s="523"/>
      <c r="E39" s="526"/>
      <c r="F39" s="526"/>
      <c r="G39" s="526"/>
      <c r="H39" s="532"/>
      <c r="I39" s="535"/>
      <c r="J39" s="544"/>
      <c r="K39" s="541"/>
      <c r="L39" s="541"/>
      <c r="M39" s="538"/>
      <c r="N39" s="541"/>
      <c r="O39" s="529"/>
      <c r="P39" s="529"/>
      <c r="Q39" s="529"/>
      <c r="R39" s="529"/>
      <c r="S39" s="529"/>
      <c r="T39" s="529"/>
      <c r="U39" s="529"/>
    </row>
    <row r="40" spans="1:21" x14ac:dyDescent="0.25">
      <c r="A40" s="518">
        <f>'Mapa Final'!A38</f>
        <v>7</v>
      </c>
      <c r="B40" s="521" t="str">
        <f>'Mapa Final'!B38</f>
        <v>Pérdida de documentos</v>
      </c>
      <c r="C40" s="521" t="str">
        <f>'Mapa Final'!C38</f>
        <v>Afectación en la Prestación del Servicio de Justicia</v>
      </c>
      <c r="D40" s="521" t="str">
        <f>'Mapa Final'!D38</f>
        <v>1. Falta de implementación del expediente electrónico en todas las dependencias y juzgados
2.Falta de software institucional para el control en el archivo de documentos tanto físicos como virtuales.
3.Desconocimiento e inaplicabilidad de las Tablas de Retención Documental (TRD)
4.Volumen excesivo de ingreso de expedientes para el personal asignado,  generando demoras en la organización de los expediente
5. Carencia de organización documental</v>
      </c>
      <c r="E40" s="524" t="str">
        <f>'Mapa Final'!E38</f>
        <v>Extravío de documentos temporal o definitivo de los procesos judiciales</v>
      </c>
      <c r="F40" s="524" t="str">
        <f>'Mapa Final'!F38</f>
        <v>Posibilidad de la afectación en la Prestación del Servicio de Justicia debido al extravío de documentos temporal o definitivo de los procesos judiciales</v>
      </c>
      <c r="G40" s="524" t="str">
        <f>'Mapa Final'!G38</f>
        <v>Usuarios, productos y prácticas organizacionales</v>
      </c>
      <c r="H40" s="530" t="str">
        <f>'Mapa Final'!I38</f>
        <v>Muy Alta</v>
      </c>
      <c r="I40" s="533" t="str">
        <f>'Mapa Final'!L38</f>
        <v>Mayor</v>
      </c>
      <c r="J40" s="542" t="str">
        <f>'Mapa Final'!N38</f>
        <v xml:space="preserve">Alto </v>
      </c>
      <c r="K40" s="539" t="str">
        <f>'Mapa Final'!AA38</f>
        <v>Media</v>
      </c>
      <c r="L40" s="539" t="str">
        <f>'Mapa Final'!AE38</f>
        <v>Mayor</v>
      </c>
      <c r="M40" s="536" t="str">
        <f>'Mapa Final'!AG38</f>
        <v xml:space="preserve">Alto </v>
      </c>
      <c r="N40" s="539" t="str">
        <f>'Mapa Final'!AH38</f>
        <v>Evitar</v>
      </c>
      <c r="O40" s="527"/>
      <c r="P40" s="527"/>
      <c r="Q40" s="527"/>
      <c r="R40" s="527"/>
      <c r="S40" s="527"/>
      <c r="T40" s="527"/>
      <c r="U40" s="527"/>
    </row>
    <row r="41" spans="1:21" x14ac:dyDescent="0.25">
      <c r="A41" s="519"/>
      <c r="B41" s="522"/>
      <c r="C41" s="522"/>
      <c r="D41" s="522"/>
      <c r="E41" s="525"/>
      <c r="F41" s="525"/>
      <c r="G41" s="525"/>
      <c r="H41" s="531"/>
      <c r="I41" s="534"/>
      <c r="J41" s="543"/>
      <c r="K41" s="540"/>
      <c r="L41" s="540"/>
      <c r="M41" s="537"/>
      <c r="N41" s="540"/>
      <c r="O41" s="528"/>
      <c r="P41" s="528"/>
      <c r="Q41" s="528"/>
      <c r="R41" s="528"/>
      <c r="S41" s="528"/>
      <c r="T41" s="528"/>
      <c r="U41" s="528"/>
    </row>
    <row r="42" spans="1:21" x14ac:dyDescent="0.25">
      <c r="A42" s="519"/>
      <c r="B42" s="522"/>
      <c r="C42" s="522"/>
      <c r="D42" s="522"/>
      <c r="E42" s="525"/>
      <c r="F42" s="525"/>
      <c r="G42" s="525"/>
      <c r="H42" s="531"/>
      <c r="I42" s="534"/>
      <c r="J42" s="543"/>
      <c r="K42" s="540"/>
      <c r="L42" s="540"/>
      <c r="M42" s="537"/>
      <c r="N42" s="540"/>
      <c r="O42" s="528"/>
      <c r="P42" s="528"/>
      <c r="Q42" s="528"/>
      <c r="R42" s="528"/>
      <c r="S42" s="528"/>
      <c r="T42" s="528"/>
      <c r="U42" s="528"/>
    </row>
    <row r="43" spans="1:21" x14ac:dyDescent="0.25">
      <c r="A43" s="519"/>
      <c r="B43" s="522"/>
      <c r="C43" s="522"/>
      <c r="D43" s="522"/>
      <c r="E43" s="525"/>
      <c r="F43" s="525"/>
      <c r="G43" s="525"/>
      <c r="H43" s="531"/>
      <c r="I43" s="534"/>
      <c r="J43" s="543"/>
      <c r="K43" s="540"/>
      <c r="L43" s="540"/>
      <c r="M43" s="537"/>
      <c r="N43" s="540"/>
      <c r="O43" s="528"/>
      <c r="P43" s="528"/>
      <c r="Q43" s="528"/>
      <c r="R43" s="528"/>
      <c r="S43" s="528"/>
      <c r="T43" s="528"/>
      <c r="U43" s="528"/>
    </row>
    <row r="44" spans="1:21" ht="194.25" customHeight="1" thickBot="1" x14ac:dyDescent="0.3">
      <c r="A44" s="520"/>
      <c r="B44" s="523"/>
      <c r="C44" s="523"/>
      <c r="D44" s="523"/>
      <c r="E44" s="526"/>
      <c r="F44" s="526"/>
      <c r="G44" s="526"/>
      <c r="H44" s="532"/>
      <c r="I44" s="535"/>
      <c r="J44" s="544"/>
      <c r="K44" s="541"/>
      <c r="L44" s="541"/>
      <c r="M44" s="538"/>
      <c r="N44" s="541"/>
      <c r="O44" s="529"/>
      <c r="P44" s="529"/>
      <c r="Q44" s="529"/>
      <c r="R44" s="529"/>
      <c r="S44" s="529"/>
      <c r="T44" s="529"/>
      <c r="U44" s="529"/>
    </row>
    <row r="45" spans="1:21" x14ac:dyDescent="0.25">
      <c r="A45" s="518">
        <f>'Mapa Final'!A43</f>
        <v>8</v>
      </c>
      <c r="B45" s="521" t="str">
        <f>'Mapa Final'!B43</f>
        <v>Corrupción</v>
      </c>
      <c r="C45" s="521" t="str">
        <f>'Mapa Final'!C43</f>
        <v>Reputacional (Corrupción)</v>
      </c>
      <c r="D45" s="521" t="str">
        <f>'Mapa Final'!D43</f>
        <v xml:space="preserve">1.Insuficientes programas de capacitación para la toma de conciencia debido al desconocimiento de l ley antisoborno (ISO 37001:2016) y   de los  valores y principios propios de la entidad.
2. Desconocimiento del Código de Etica y Buen Gobierno.    
3.Carencia de compromiso  y transparencia de los servidores judiciales con la entidad  
4.Deficiencia del control y seguimiento de la gestión ejercida por los servidores judiciales.
5.Obtención de beneficios propios </v>
      </c>
      <c r="E45" s="524" t="str">
        <f>'Mapa Final'!E43</f>
        <v xml:space="preserve">Carencia en transparencia, etica y valores . </v>
      </c>
      <c r="F45" s="524" t="str">
        <f>'Mapa Final'!F43</f>
        <v xml:space="preserve">Posibilidad de actos indebidos de  los servidores judiciales debido a  la carencia en transparencia, etica y valores </v>
      </c>
      <c r="G45" s="524" t="str">
        <f>'Mapa Final'!G43</f>
        <v>Fraude Interno</v>
      </c>
      <c r="H45" s="530" t="str">
        <f>'Mapa Final'!I43</f>
        <v>Muy Alta</v>
      </c>
      <c r="I45" s="533" t="str">
        <f>'Mapa Final'!L43</f>
        <v>Mayor</v>
      </c>
      <c r="J45" s="542" t="str">
        <f>'Mapa Final'!N43</f>
        <v xml:space="preserve">Alto </v>
      </c>
      <c r="K45" s="539" t="str">
        <f>'Mapa Final'!AA43</f>
        <v>Media</v>
      </c>
      <c r="L45" s="539" t="str">
        <f>'Mapa Final'!AE43</f>
        <v>Mayor</v>
      </c>
      <c r="M45" s="536" t="str">
        <f>'Mapa Final'!AG43</f>
        <v xml:space="preserve">Alto </v>
      </c>
      <c r="N45" s="539" t="str">
        <f>'Mapa Final'!AH43</f>
        <v>Evitar</v>
      </c>
      <c r="O45" s="527"/>
      <c r="P45" s="527"/>
      <c r="Q45" s="527"/>
      <c r="R45" s="527"/>
      <c r="S45" s="527"/>
      <c r="T45" s="527"/>
      <c r="U45" s="527"/>
    </row>
    <row r="46" spans="1:21" x14ac:dyDescent="0.25">
      <c r="A46" s="519"/>
      <c r="B46" s="522"/>
      <c r="C46" s="522"/>
      <c r="D46" s="522"/>
      <c r="E46" s="525"/>
      <c r="F46" s="525"/>
      <c r="G46" s="525"/>
      <c r="H46" s="531"/>
      <c r="I46" s="534"/>
      <c r="J46" s="543"/>
      <c r="K46" s="540"/>
      <c r="L46" s="540"/>
      <c r="M46" s="537"/>
      <c r="N46" s="540"/>
      <c r="O46" s="528"/>
      <c r="P46" s="528"/>
      <c r="Q46" s="528"/>
      <c r="R46" s="528"/>
      <c r="S46" s="528"/>
      <c r="T46" s="528"/>
      <c r="U46" s="528"/>
    </row>
    <row r="47" spans="1:21" x14ac:dyDescent="0.25">
      <c r="A47" s="519"/>
      <c r="B47" s="522"/>
      <c r="C47" s="522"/>
      <c r="D47" s="522"/>
      <c r="E47" s="525"/>
      <c r="F47" s="525"/>
      <c r="G47" s="525"/>
      <c r="H47" s="531"/>
      <c r="I47" s="534"/>
      <c r="J47" s="543"/>
      <c r="K47" s="540"/>
      <c r="L47" s="540"/>
      <c r="M47" s="537"/>
      <c r="N47" s="540"/>
      <c r="O47" s="528"/>
      <c r="P47" s="528"/>
      <c r="Q47" s="528"/>
      <c r="R47" s="528"/>
      <c r="S47" s="528"/>
      <c r="T47" s="528"/>
      <c r="U47" s="528"/>
    </row>
    <row r="48" spans="1:21" x14ac:dyDescent="0.25">
      <c r="A48" s="519"/>
      <c r="B48" s="522"/>
      <c r="C48" s="522"/>
      <c r="D48" s="522"/>
      <c r="E48" s="525"/>
      <c r="F48" s="525"/>
      <c r="G48" s="525"/>
      <c r="H48" s="531"/>
      <c r="I48" s="534"/>
      <c r="J48" s="543"/>
      <c r="K48" s="540"/>
      <c r="L48" s="540"/>
      <c r="M48" s="537"/>
      <c r="N48" s="540"/>
      <c r="O48" s="528"/>
      <c r="P48" s="528"/>
      <c r="Q48" s="528"/>
      <c r="R48" s="528"/>
      <c r="S48" s="528"/>
      <c r="T48" s="528"/>
      <c r="U48" s="528"/>
    </row>
    <row r="49" spans="1:21" ht="188.25" customHeight="1" thickBot="1" x14ac:dyDescent="0.3">
      <c r="A49" s="520"/>
      <c r="B49" s="523"/>
      <c r="C49" s="523"/>
      <c r="D49" s="523"/>
      <c r="E49" s="526"/>
      <c r="F49" s="526"/>
      <c r="G49" s="526"/>
      <c r="H49" s="532"/>
      <c r="I49" s="535"/>
      <c r="J49" s="544"/>
      <c r="K49" s="541"/>
      <c r="L49" s="541"/>
      <c r="M49" s="538"/>
      <c r="N49" s="541"/>
      <c r="O49" s="529"/>
      <c r="P49" s="529"/>
      <c r="Q49" s="529"/>
      <c r="R49" s="529"/>
      <c r="S49" s="529"/>
      <c r="T49" s="529"/>
      <c r="U49" s="529"/>
    </row>
    <row r="50" spans="1:21" x14ac:dyDescent="0.25">
      <c r="A50" s="518">
        <f>'Mapa Final'!A48</f>
        <v>9</v>
      </c>
      <c r="B50" s="521" t="str">
        <f>'Mapa Final'!B48</f>
        <v>Interrupción o demora en el Servicio Público de Administrar  Justicia</v>
      </c>
      <c r="C50" s="521" t="str">
        <f>'Mapa Final'!C48</f>
        <v>Afectación en la Prestación del Servicio de Justicia</v>
      </c>
      <c r="D50" s="521" t="str">
        <f>'Mapa Final'!D48</f>
        <v>1. Paro por sindicato
2. Huelgas, protestas ciudadana
3. Disturbios o hechos violentos
4.Pandemia
5.Emergencias Ambientales</v>
      </c>
      <c r="E50" s="524" t="str">
        <f>'Mapa Final'!E48</f>
        <v>Suceso de fuerza mayor que imposibilitan la gestión judicial</v>
      </c>
      <c r="F50" s="524" t="str">
        <f>'Mapa Final'!F48</f>
        <v>Posibilidad de  afectación en la Prestación del Servicio de Justicia debido a un suceso de fuerza mayor que imposibilita la gestión judicial</v>
      </c>
      <c r="G50" s="524" t="str">
        <f>'Mapa Final'!G48</f>
        <v>Usuarios, productos y prácticas organizacionales</v>
      </c>
      <c r="H50" s="530" t="str">
        <f>'Mapa Final'!I48</f>
        <v>Muy Alta</v>
      </c>
      <c r="I50" s="533" t="str">
        <f>'Mapa Final'!L48</f>
        <v>Moderado</v>
      </c>
      <c r="J50" s="542" t="str">
        <f>'Mapa Final'!N48</f>
        <v xml:space="preserve">Alto </v>
      </c>
      <c r="K50" s="539" t="str">
        <f>'Mapa Final'!AA48</f>
        <v>Media</v>
      </c>
      <c r="L50" s="539" t="str">
        <f>'Mapa Final'!AE48</f>
        <v>Moderado</v>
      </c>
      <c r="M50" s="536" t="str">
        <f>'Mapa Final'!AG48</f>
        <v>Moderado</v>
      </c>
      <c r="N50" s="539" t="str">
        <f>'Mapa Final'!AH48</f>
        <v>Aceptar</v>
      </c>
      <c r="O50" s="527"/>
      <c r="P50" s="527"/>
      <c r="Q50" s="527"/>
      <c r="R50" s="527"/>
      <c r="S50" s="527"/>
      <c r="T50" s="527"/>
      <c r="U50" s="527"/>
    </row>
    <row r="51" spans="1:21" x14ac:dyDescent="0.25">
      <c r="A51" s="519"/>
      <c r="B51" s="522"/>
      <c r="C51" s="522"/>
      <c r="D51" s="522"/>
      <c r="E51" s="525"/>
      <c r="F51" s="525"/>
      <c r="G51" s="525"/>
      <c r="H51" s="531"/>
      <c r="I51" s="534"/>
      <c r="J51" s="543"/>
      <c r="K51" s="540"/>
      <c r="L51" s="540"/>
      <c r="M51" s="537"/>
      <c r="N51" s="540"/>
      <c r="O51" s="528"/>
      <c r="P51" s="528"/>
      <c r="Q51" s="528"/>
      <c r="R51" s="528"/>
      <c r="S51" s="528"/>
      <c r="T51" s="528"/>
      <c r="U51" s="528"/>
    </row>
    <row r="52" spans="1:21" x14ac:dyDescent="0.25">
      <c r="A52" s="519"/>
      <c r="B52" s="522"/>
      <c r="C52" s="522"/>
      <c r="D52" s="522"/>
      <c r="E52" s="525"/>
      <c r="F52" s="525"/>
      <c r="G52" s="525"/>
      <c r="H52" s="531"/>
      <c r="I52" s="534"/>
      <c r="J52" s="543"/>
      <c r="K52" s="540"/>
      <c r="L52" s="540"/>
      <c r="M52" s="537"/>
      <c r="N52" s="540"/>
      <c r="O52" s="528"/>
      <c r="P52" s="528"/>
      <c r="Q52" s="528"/>
      <c r="R52" s="528"/>
      <c r="S52" s="528"/>
      <c r="T52" s="528"/>
      <c r="U52" s="528"/>
    </row>
    <row r="53" spans="1:21" x14ac:dyDescent="0.25">
      <c r="A53" s="519"/>
      <c r="B53" s="522"/>
      <c r="C53" s="522"/>
      <c r="D53" s="522"/>
      <c r="E53" s="525"/>
      <c r="F53" s="525"/>
      <c r="G53" s="525"/>
      <c r="H53" s="531"/>
      <c r="I53" s="534"/>
      <c r="J53" s="543"/>
      <c r="K53" s="540"/>
      <c r="L53" s="540"/>
      <c r="M53" s="537"/>
      <c r="N53" s="540"/>
      <c r="O53" s="528"/>
      <c r="P53" s="528"/>
      <c r="Q53" s="528"/>
      <c r="R53" s="528"/>
      <c r="S53" s="528"/>
      <c r="T53" s="528"/>
      <c r="U53" s="528"/>
    </row>
    <row r="54" spans="1:21" ht="56.25" customHeight="1" thickBot="1" x14ac:dyDescent="0.3">
      <c r="A54" s="520"/>
      <c r="B54" s="523"/>
      <c r="C54" s="523"/>
      <c r="D54" s="523"/>
      <c r="E54" s="526"/>
      <c r="F54" s="526"/>
      <c r="G54" s="526"/>
      <c r="H54" s="532"/>
      <c r="I54" s="535"/>
      <c r="J54" s="544"/>
      <c r="K54" s="541"/>
      <c r="L54" s="541"/>
      <c r="M54" s="538"/>
      <c r="N54" s="541"/>
      <c r="O54" s="529"/>
      <c r="P54" s="529"/>
      <c r="Q54" s="529"/>
      <c r="R54" s="529"/>
      <c r="S54" s="529"/>
      <c r="T54" s="529"/>
      <c r="U54" s="529"/>
    </row>
    <row r="55" spans="1:21" x14ac:dyDescent="0.25">
      <c r="A55" s="518">
        <f>'Mapa Final'!A53</f>
        <v>10</v>
      </c>
      <c r="B55" s="521" t="str">
        <f>'Mapa Final'!B53</f>
        <v>Inaplicabilidad de la normavidad ambiental vigente</v>
      </c>
      <c r="C55" s="521" t="str">
        <f>'Mapa Final'!C53</f>
        <v>Afectación Ambiental</v>
      </c>
      <c r="D55" s="521" t="str">
        <f>'Mapa Final'!D53</f>
        <v>1. Falta de socialización del Acuerdo PSAA14-10160. 
2.Baja participación de los funcionarios y servidores judiciales en las actividades de formación en el Sistema de Gestión Ambiental
3.Uso de correos no institucionales, que no permiten la llegada de campañas enviadas por correos masivos
4.  Poco compromiso en la aplicabilidad y formación de la cultura ambiental
5. Carencia del liderazgo en el Sistema de Gestión Ambiental</v>
      </c>
      <c r="E55" s="524" t="str">
        <f>'Mapa Final'!E53</f>
        <v>Desconocimiento de los lineamientos ambientales y normatividad vigente ambiental</v>
      </c>
      <c r="F55" s="524" t="str">
        <f>'Mapa Final'!F53</f>
        <v>Posibilidad de afectación ambiental debido al desconocimiento de las lineamientos ambientales y normatividad vigente ambiental</v>
      </c>
      <c r="G55" s="524" t="str">
        <f>'Mapa Final'!G53</f>
        <v>Eventos Ambientales Internos</v>
      </c>
      <c r="H55" s="530" t="str">
        <f>'Mapa Final'!I53</f>
        <v>Media</v>
      </c>
      <c r="I55" s="533" t="str">
        <f>'Mapa Final'!L53</f>
        <v>Moderado</v>
      </c>
      <c r="J55" s="542" t="str">
        <f>'Mapa Final'!N53</f>
        <v>Moderado</v>
      </c>
      <c r="K55" s="539" t="str">
        <f>'Mapa Final'!AA53</f>
        <v>Baja</v>
      </c>
      <c r="L55" s="539" t="str">
        <f>'Mapa Final'!AE53</f>
        <v>Moderado</v>
      </c>
      <c r="M55" s="536" t="str">
        <f>'Mapa Final'!AG53</f>
        <v>Moderado</v>
      </c>
      <c r="N55" s="539" t="str">
        <f>'Mapa Final'!AH53</f>
        <v>Aceptar</v>
      </c>
      <c r="O55" s="527"/>
      <c r="P55" s="527"/>
      <c r="Q55" s="527"/>
      <c r="R55" s="527"/>
      <c r="S55" s="527"/>
      <c r="T55" s="527"/>
      <c r="U55" s="527"/>
    </row>
    <row r="56" spans="1:21" x14ac:dyDescent="0.25">
      <c r="A56" s="519"/>
      <c r="B56" s="522"/>
      <c r="C56" s="522"/>
      <c r="D56" s="522"/>
      <c r="E56" s="525"/>
      <c r="F56" s="525"/>
      <c r="G56" s="525"/>
      <c r="H56" s="531"/>
      <c r="I56" s="534"/>
      <c r="J56" s="543"/>
      <c r="K56" s="540"/>
      <c r="L56" s="540"/>
      <c r="M56" s="537"/>
      <c r="N56" s="540"/>
      <c r="O56" s="528"/>
      <c r="P56" s="528"/>
      <c r="Q56" s="528"/>
      <c r="R56" s="528"/>
      <c r="S56" s="528"/>
      <c r="T56" s="528"/>
      <c r="U56" s="528"/>
    </row>
    <row r="57" spans="1:21" x14ac:dyDescent="0.25">
      <c r="A57" s="519"/>
      <c r="B57" s="522"/>
      <c r="C57" s="522"/>
      <c r="D57" s="522"/>
      <c r="E57" s="525"/>
      <c r="F57" s="525"/>
      <c r="G57" s="525"/>
      <c r="H57" s="531"/>
      <c r="I57" s="534"/>
      <c r="J57" s="543"/>
      <c r="K57" s="540"/>
      <c r="L57" s="540"/>
      <c r="M57" s="537"/>
      <c r="N57" s="540"/>
      <c r="O57" s="528"/>
      <c r="P57" s="528"/>
      <c r="Q57" s="528"/>
      <c r="R57" s="528"/>
      <c r="S57" s="528"/>
      <c r="T57" s="528"/>
      <c r="U57" s="528"/>
    </row>
    <row r="58" spans="1:21" x14ac:dyDescent="0.25">
      <c r="A58" s="519"/>
      <c r="B58" s="522"/>
      <c r="C58" s="522"/>
      <c r="D58" s="522"/>
      <c r="E58" s="525"/>
      <c r="F58" s="525"/>
      <c r="G58" s="525"/>
      <c r="H58" s="531"/>
      <c r="I58" s="534"/>
      <c r="J58" s="543"/>
      <c r="K58" s="540"/>
      <c r="L58" s="540"/>
      <c r="M58" s="537"/>
      <c r="N58" s="540"/>
      <c r="O58" s="528"/>
      <c r="P58" s="528"/>
      <c r="Q58" s="528"/>
      <c r="R58" s="528"/>
      <c r="S58" s="528"/>
      <c r="T58" s="528"/>
      <c r="U58" s="528"/>
    </row>
    <row r="59" spans="1:21" ht="159.75" customHeight="1" thickBot="1" x14ac:dyDescent="0.3">
      <c r="A59" s="520"/>
      <c r="B59" s="523"/>
      <c r="C59" s="523"/>
      <c r="D59" s="523"/>
      <c r="E59" s="526"/>
      <c r="F59" s="526"/>
      <c r="G59" s="526"/>
      <c r="H59" s="532"/>
      <c r="I59" s="535"/>
      <c r="J59" s="544"/>
      <c r="K59" s="541"/>
      <c r="L59" s="541"/>
      <c r="M59" s="538"/>
      <c r="N59" s="541"/>
      <c r="O59" s="529"/>
      <c r="P59" s="529"/>
      <c r="Q59" s="529"/>
      <c r="R59" s="529"/>
      <c r="S59" s="529"/>
      <c r="T59" s="529"/>
      <c r="U59" s="529"/>
    </row>
  </sheetData>
  <mergeCells count="229">
    <mergeCell ref="S55:S59"/>
    <mergeCell ref="T55:T59"/>
    <mergeCell ref="U55:U59"/>
    <mergeCell ref="M55:M59"/>
    <mergeCell ref="N55:N59"/>
    <mergeCell ref="O55:O59"/>
    <mergeCell ref="P55:P59"/>
    <mergeCell ref="Q55:Q59"/>
    <mergeCell ref="R55:R59"/>
    <mergeCell ref="G55:G59"/>
    <mergeCell ref="H55:H59"/>
    <mergeCell ref="I55:I59"/>
    <mergeCell ref="J55:J59"/>
    <mergeCell ref="K55:K59"/>
    <mergeCell ref="L55:L59"/>
    <mergeCell ref="A55:A59"/>
    <mergeCell ref="B55:B59"/>
    <mergeCell ref="C55:C59"/>
    <mergeCell ref="D55:D59"/>
    <mergeCell ref="E55:E59"/>
    <mergeCell ref="F55:F59"/>
    <mergeCell ref="R50:R54"/>
    <mergeCell ref="S50:S54"/>
    <mergeCell ref="T50:T54"/>
    <mergeCell ref="U50:U54"/>
    <mergeCell ref="J50:J54"/>
    <mergeCell ref="K50:K54"/>
    <mergeCell ref="L50:L54"/>
    <mergeCell ref="M50:M54"/>
    <mergeCell ref="N50:N54"/>
    <mergeCell ref="O50:O54"/>
    <mergeCell ref="U45:U49"/>
    <mergeCell ref="A50:A54"/>
    <mergeCell ref="B50:B54"/>
    <mergeCell ref="C50:C54"/>
    <mergeCell ref="D50:D54"/>
    <mergeCell ref="E50:E54"/>
    <mergeCell ref="F50:F54"/>
    <mergeCell ref="G50:G54"/>
    <mergeCell ref="H50:H54"/>
    <mergeCell ref="I50:I54"/>
    <mergeCell ref="O45:O49"/>
    <mergeCell ref="P45:P49"/>
    <mergeCell ref="Q45:Q49"/>
    <mergeCell ref="R45:R49"/>
    <mergeCell ref="S45:S49"/>
    <mergeCell ref="T45:T49"/>
    <mergeCell ref="I45:I49"/>
    <mergeCell ref="J45:J49"/>
    <mergeCell ref="K45:K49"/>
    <mergeCell ref="L45:L49"/>
    <mergeCell ref="M45:M49"/>
    <mergeCell ref="N45:N49"/>
    <mergeCell ref="P50:P54"/>
    <mergeCell ref="Q50:Q54"/>
    <mergeCell ref="O40:O44"/>
    <mergeCell ref="P40:P44"/>
    <mergeCell ref="Q40:Q44"/>
    <mergeCell ref="R40:R44"/>
    <mergeCell ref="S40:S44"/>
    <mergeCell ref="H40:H44"/>
    <mergeCell ref="I40:I44"/>
    <mergeCell ref="J40:J44"/>
    <mergeCell ref="K40:K44"/>
    <mergeCell ref="L40:L44"/>
    <mergeCell ref="M40:M44"/>
    <mergeCell ref="A45:A49"/>
    <mergeCell ref="B45:B49"/>
    <mergeCell ref="C45:C49"/>
    <mergeCell ref="D45:D49"/>
    <mergeCell ref="E45:E49"/>
    <mergeCell ref="F45:F49"/>
    <mergeCell ref="G45:G49"/>
    <mergeCell ref="H45:H49"/>
    <mergeCell ref="N40:N44"/>
    <mergeCell ref="U35:U39"/>
    <mergeCell ref="A40:A44"/>
    <mergeCell ref="B40:B44"/>
    <mergeCell ref="C40:C44"/>
    <mergeCell ref="D40:D44"/>
    <mergeCell ref="E40:E44"/>
    <mergeCell ref="F40:F44"/>
    <mergeCell ref="G40:G44"/>
    <mergeCell ref="M35:M39"/>
    <mergeCell ref="N35:N39"/>
    <mergeCell ref="O35:O39"/>
    <mergeCell ref="P35:P39"/>
    <mergeCell ref="Q35:Q39"/>
    <mergeCell ref="R35:R39"/>
    <mergeCell ref="G35:G39"/>
    <mergeCell ref="H35:H39"/>
    <mergeCell ref="I35:I39"/>
    <mergeCell ref="J35:J39"/>
    <mergeCell ref="K35:K39"/>
    <mergeCell ref="L35:L39"/>
    <mergeCell ref="A35:A39"/>
    <mergeCell ref="B35:B39"/>
    <mergeCell ref="T40:T44"/>
    <mergeCell ref="U40:U44"/>
    <mergeCell ref="C35:C39"/>
    <mergeCell ref="D35:D39"/>
    <mergeCell ref="E35:E39"/>
    <mergeCell ref="F35:F39"/>
    <mergeCell ref="P30:P34"/>
    <mergeCell ref="Q30:Q34"/>
    <mergeCell ref="R30:R34"/>
    <mergeCell ref="S30:S34"/>
    <mergeCell ref="T30:T34"/>
    <mergeCell ref="S35:S39"/>
    <mergeCell ref="T35:T39"/>
    <mergeCell ref="U30:U34"/>
    <mergeCell ref="J30:J34"/>
    <mergeCell ref="K30:K34"/>
    <mergeCell ref="L30:L34"/>
    <mergeCell ref="M30:M34"/>
    <mergeCell ref="N30:N34"/>
    <mergeCell ref="O30:O34"/>
    <mergeCell ref="U25:U29"/>
    <mergeCell ref="A30:A34"/>
    <mergeCell ref="B30:B34"/>
    <mergeCell ref="C30:C34"/>
    <mergeCell ref="D30:D34"/>
    <mergeCell ref="E30:E34"/>
    <mergeCell ref="F30:F34"/>
    <mergeCell ref="G30:G34"/>
    <mergeCell ref="H30:H34"/>
    <mergeCell ref="I30:I34"/>
    <mergeCell ref="O25:O29"/>
    <mergeCell ref="P25:P29"/>
    <mergeCell ref="Q25:Q29"/>
    <mergeCell ref="R25:R29"/>
    <mergeCell ref="S25:S29"/>
    <mergeCell ref="T25:T29"/>
    <mergeCell ref="I25:I29"/>
    <mergeCell ref="J25:J29"/>
    <mergeCell ref="K25:K29"/>
    <mergeCell ref="L25:L29"/>
    <mergeCell ref="M25:M29"/>
    <mergeCell ref="N25:N29"/>
    <mergeCell ref="T20:T24"/>
    <mergeCell ref="U20:U24"/>
    <mergeCell ref="A25:A29"/>
    <mergeCell ref="B25:B29"/>
    <mergeCell ref="C25:C29"/>
    <mergeCell ref="D25:D29"/>
    <mergeCell ref="E25:E29"/>
    <mergeCell ref="F25:F29"/>
    <mergeCell ref="G25:G29"/>
    <mergeCell ref="H25:H29"/>
    <mergeCell ref="N20:N24"/>
    <mergeCell ref="O20:O24"/>
    <mergeCell ref="P20:P24"/>
    <mergeCell ref="Q20:Q24"/>
    <mergeCell ref="R20:R24"/>
    <mergeCell ref="S20:S24"/>
    <mergeCell ref="H20:H24"/>
    <mergeCell ref="I20:I24"/>
    <mergeCell ref="J20:J24"/>
    <mergeCell ref="K20:K24"/>
    <mergeCell ref="L20:L24"/>
    <mergeCell ref="M20:M24"/>
    <mergeCell ref="S15:S19"/>
    <mergeCell ref="T15:T19"/>
    <mergeCell ref="U15:U19"/>
    <mergeCell ref="A20:A24"/>
    <mergeCell ref="B20:B24"/>
    <mergeCell ref="C20:C24"/>
    <mergeCell ref="D20:D24"/>
    <mergeCell ref="E20:E24"/>
    <mergeCell ref="F20:F24"/>
    <mergeCell ref="G20:G24"/>
    <mergeCell ref="M15:M19"/>
    <mergeCell ref="N15:N19"/>
    <mergeCell ref="O15:O19"/>
    <mergeCell ref="P15:P19"/>
    <mergeCell ref="Q15:Q19"/>
    <mergeCell ref="R15:R19"/>
    <mergeCell ref="G15:G19"/>
    <mergeCell ref="H15:H19"/>
    <mergeCell ref="I15:I19"/>
    <mergeCell ref="J15:J19"/>
    <mergeCell ref="K15:K19"/>
    <mergeCell ref="T10:T14"/>
    <mergeCell ref="U10:U14"/>
    <mergeCell ref="A15:A19"/>
    <mergeCell ref="B15:B19"/>
    <mergeCell ref="C15:C19"/>
    <mergeCell ref="D15:D19"/>
    <mergeCell ref="E15:E19"/>
    <mergeCell ref="F15:F19"/>
    <mergeCell ref="L10:L14"/>
    <mergeCell ref="M10:M14"/>
    <mergeCell ref="N10:N14"/>
    <mergeCell ref="O10:O14"/>
    <mergeCell ref="P10:P14"/>
    <mergeCell ref="Q10:Q14"/>
    <mergeCell ref="F10:F14"/>
    <mergeCell ref="G10:G14"/>
    <mergeCell ref="H10:H14"/>
    <mergeCell ref="I10:I14"/>
    <mergeCell ref="J10:J14"/>
    <mergeCell ref="K10:K14"/>
    <mergeCell ref="A9:N9"/>
    <mergeCell ref="A10:A14"/>
    <mergeCell ref="B10:B14"/>
    <mergeCell ref="C10:C14"/>
    <mergeCell ref="D10:D14"/>
    <mergeCell ref="E10:E14"/>
    <mergeCell ref="L15:L19"/>
    <mergeCell ref="R10:R14"/>
    <mergeCell ref="S10:S14"/>
    <mergeCell ref="S1:U3"/>
    <mergeCell ref="A4:C4"/>
    <mergeCell ref="D4:N4"/>
    <mergeCell ref="O4:Q4"/>
    <mergeCell ref="A5:C5"/>
    <mergeCell ref="D5:N5"/>
    <mergeCell ref="A6:C6"/>
    <mergeCell ref="D6:N6"/>
    <mergeCell ref="A7:F7"/>
    <mergeCell ref="H7:J7"/>
    <mergeCell ref="K7:M7"/>
    <mergeCell ref="N7:N8"/>
    <mergeCell ref="A1:C2"/>
    <mergeCell ref="D1:Q3"/>
    <mergeCell ref="O7:O8"/>
    <mergeCell ref="P7:R7"/>
    <mergeCell ref="S7:T7"/>
    <mergeCell ref="U7:U8"/>
  </mergeCells>
  <conditionalFormatting sqref="D8:G8 H7 H60:J1048576 A7:B7">
    <cfRule type="containsText" dxfId="697" priority="713" operator="containsText" text="3- Moderado">
      <formula>NOT(ISERROR(SEARCH("3- Moderado",A7)))</formula>
    </cfRule>
    <cfRule type="containsText" dxfId="696" priority="714" operator="containsText" text="6- Moderado">
      <formula>NOT(ISERROR(SEARCH("6- Moderado",A7)))</formula>
    </cfRule>
    <cfRule type="containsText" dxfId="695" priority="715" operator="containsText" text="4- Moderado">
      <formula>NOT(ISERROR(SEARCH("4- Moderado",A7)))</formula>
    </cfRule>
    <cfRule type="containsText" dxfId="694" priority="716" operator="containsText" text="3- Bajo">
      <formula>NOT(ISERROR(SEARCH("3- Bajo",A7)))</formula>
    </cfRule>
    <cfRule type="containsText" dxfId="693" priority="717" operator="containsText" text="4- Bajo">
      <formula>NOT(ISERROR(SEARCH("4- Bajo",A7)))</formula>
    </cfRule>
    <cfRule type="containsText" dxfId="692" priority="718" operator="containsText" text="1- Bajo">
      <formula>NOT(ISERROR(SEARCH("1- Bajo",A7)))</formula>
    </cfRule>
  </conditionalFormatting>
  <conditionalFormatting sqref="H8:J8">
    <cfRule type="containsText" dxfId="691" priority="706" operator="containsText" text="3- Moderado">
      <formula>NOT(ISERROR(SEARCH("3- Moderado",H8)))</formula>
    </cfRule>
    <cfRule type="containsText" dxfId="690" priority="707" operator="containsText" text="6- Moderado">
      <formula>NOT(ISERROR(SEARCH("6- Moderado",H8)))</formula>
    </cfRule>
    <cfRule type="containsText" dxfId="689" priority="708" operator="containsText" text="4- Moderado">
      <formula>NOT(ISERROR(SEARCH("4- Moderado",H8)))</formula>
    </cfRule>
    <cfRule type="containsText" dxfId="688" priority="709" operator="containsText" text="3- Bajo">
      <formula>NOT(ISERROR(SEARCH("3- Bajo",H8)))</formula>
    </cfRule>
    <cfRule type="containsText" dxfId="687" priority="710" operator="containsText" text="4- Bajo">
      <formula>NOT(ISERROR(SEARCH("4- Bajo",H8)))</formula>
    </cfRule>
    <cfRule type="containsText" dxfId="686" priority="712" operator="containsText" text="1- Bajo">
      <formula>NOT(ISERROR(SEARCH("1- Bajo",H8)))</formula>
    </cfRule>
  </conditionalFormatting>
  <conditionalFormatting sqref="J8 J60:J1048576">
    <cfRule type="containsText" dxfId="685" priority="695" operator="containsText" text="25- Extremo">
      <formula>NOT(ISERROR(SEARCH("25- Extremo",J8)))</formula>
    </cfRule>
    <cfRule type="containsText" dxfId="684" priority="696" operator="containsText" text="20- Extremo">
      <formula>NOT(ISERROR(SEARCH("20- Extremo",J8)))</formula>
    </cfRule>
    <cfRule type="containsText" dxfId="683" priority="697" operator="containsText" text="15- Extremo">
      <formula>NOT(ISERROR(SEARCH("15- Extremo",J8)))</formula>
    </cfRule>
    <cfRule type="containsText" dxfId="682" priority="698" operator="containsText" text="10- Extremo">
      <formula>NOT(ISERROR(SEARCH("10- Extremo",J8)))</formula>
    </cfRule>
    <cfRule type="containsText" dxfId="681" priority="699" operator="containsText" text="5- Extremo">
      <formula>NOT(ISERROR(SEARCH("5- Extremo",J8)))</formula>
    </cfRule>
    <cfRule type="containsText" dxfId="680" priority="700" operator="containsText" text="12- Alto">
      <formula>NOT(ISERROR(SEARCH("12- Alto",J8)))</formula>
    </cfRule>
    <cfRule type="containsText" dxfId="679" priority="701" operator="containsText" text="10- Alto">
      <formula>NOT(ISERROR(SEARCH("10- Alto",J8)))</formula>
    </cfRule>
    <cfRule type="containsText" dxfId="678" priority="702" operator="containsText" text="9- Alto">
      <formula>NOT(ISERROR(SEARCH("9- Alto",J8)))</formula>
    </cfRule>
    <cfRule type="containsText" dxfId="677" priority="703" operator="containsText" text="8- Alto">
      <formula>NOT(ISERROR(SEARCH("8- Alto",J8)))</formula>
    </cfRule>
    <cfRule type="containsText" dxfId="676" priority="704" operator="containsText" text="5- Alto">
      <formula>NOT(ISERROR(SEARCH("5- Alto",J8)))</formula>
    </cfRule>
    <cfRule type="containsText" dxfId="675" priority="705" operator="containsText" text="4- Alto">
      <formula>NOT(ISERROR(SEARCH("4- Alto",J8)))</formula>
    </cfRule>
    <cfRule type="containsText" dxfId="674" priority="711" operator="containsText" text="2- Bajo">
      <formula>NOT(ISERROR(SEARCH("2- Bajo",J8)))</formula>
    </cfRule>
  </conditionalFormatting>
  <conditionalFormatting sqref="K10:L10">
    <cfRule type="containsText" dxfId="673" priority="689" operator="containsText" text="3- Moderado">
      <formula>NOT(ISERROR(SEARCH("3- Moderado",K10)))</formula>
    </cfRule>
    <cfRule type="containsText" dxfId="672" priority="690" operator="containsText" text="6- Moderado">
      <formula>NOT(ISERROR(SEARCH("6- Moderado",K10)))</formula>
    </cfRule>
    <cfRule type="containsText" dxfId="671" priority="691" operator="containsText" text="4- Moderado">
      <formula>NOT(ISERROR(SEARCH("4- Moderado",K10)))</formula>
    </cfRule>
    <cfRule type="containsText" dxfId="670" priority="692" operator="containsText" text="3- Bajo">
      <formula>NOT(ISERROR(SEARCH("3- Bajo",K10)))</formula>
    </cfRule>
    <cfRule type="containsText" dxfId="669" priority="693" operator="containsText" text="4- Bajo">
      <formula>NOT(ISERROR(SEARCH("4- Bajo",K10)))</formula>
    </cfRule>
    <cfRule type="containsText" dxfId="668" priority="694" operator="containsText" text="1- Bajo">
      <formula>NOT(ISERROR(SEARCH("1- Bajo",K10)))</formula>
    </cfRule>
  </conditionalFormatting>
  <conditionalFormatting sqref="H10:I10">
    <cfRule type="containsText" dxfId="667" priority="683" operator="containsText" text="3- Moderado">
      <formula>NOT(ISERROR(SEARCH("3- Moderado",H10)))</formula>
    </cfRule>
    <cfRule type="containsText" dxfId="666" priority="684" operator="containsText" text="6- Moderado">
      <formula>NOT(ISERROR(SEARCH("6- Moderado",H10)))</formula>
    </cfRule>
    <cfRule type="containsText" dxfId="665" priority="685" operator="containsText" text="4- Moderado">
      <formula>NOT(ISERROR(SEARCH("4- Moderado",H10)))</formula>
    </cfRule>
    <cfRule type="containsText" dxfId="664" priority="686" operator="containsText" text="3- Bajo">
      <formula>NOT(ISERROR(SEARCH("3- Bajo",H10)))</formula>
    </cfRule>
    <cfRule type="containsText" dxfId="663" priority="687" operator="containsText" text="4- Bajo">
      <formula>NOT(ISERROR(SEARCH("4- Bajo",H10)))</formula>
    </cfRule>
    <cfRule type="containsText" dxfId="662" priority="688" operator="containsText" text="1- Bajo">
      <formula>NOT(ISERROR(SEARCH("1- Bajo",H10)))</formula>
    </cfRule>
  </conditionalFormatting>
  <conditionalFormatting sqref="A10 C10:E10">
    <cfRule type="containsText" dxfId="661" priority="677" operator="containsText" text="3- Moderado">
      <formula>NOT(ISERROR(SEARCH("3- Moderado",A10)))</formula>
    </cfRule>
    <cfRule type="containsText" dxfId="660" priority="678" operator="containsText" text="6- Moderado">
      <formula>NOT(ISERROR(SEARCH("6- Moderado",A10)))</formula>
    </cfRule>
    <cfRule type="containsText" dxfId="659" priority="679" operator="containsText" text="4- Moderado">
      <formula>NOT(ISERROR(SEARCH("4- Moderado",A10)))</formula>
    </cfRule>
    <cfRule type="containsText" dxfId="658" priority="680" operator="containsText" text="3- Bajo">
      <formula>NOT(ISERROR(SEARCH("3- Bajo",A10)))</formula>
    </cfRule>
    <cfRule type="containsText" dxfId="657" priority="681" operator="containsText" text="4- Bajo">
      <formula>NOT(ISERROR(SEARCH("4- Bajo",A10)))</formula>
    </cfRule>
    <cfRule type="containsText" dxfId="656" priority="682" operator="containsText" text="1- Bajo">
      <formula>NOT(ISERROR(SEARCH("1- Bajo",A10)))</formula>
    </cfRule>
  </conditionalFormatting>
  <conditionalFormatting sqref="F10:G10">
    <cfRule type="containsText" dxfId="655" priority="671" operator="containsText" text="3- Moderado">
      <formula>NOT(ISERROR(SEARCH("3- Moderado",F10)))</formula>
    </cfRule>
    <cfRule type="containsText" dxfId="654" priority="672" operator="containsText" text="6- Moderado">
      <formula>NOT(ISERROR(SEARCH("6- Moderado",F10)))</formula>
    </cfRule>
    <cfRule type="containsText" dxfId="653" priority="673" operator="containsText" text="4- Moderado">
      <formula>NOT(ISERROR(SEARCH("4- Moderado",F10)))</formula>
    </cfRule>
    <cfRule type="containsText" dxfId="652" priority="674" operator="containsText" text="3- Bajo">
      <formula>NOT(ISERROR(SEARCH("3- Bajo",F10)))</formula>
    </cfRule>
    <cfRule type="containsText" dxfId="651" priority="675" operator="containsText" text="4- Bajo">
      <formula>NOT(ISERROR(SEARCH("4- Bajo",F10)))</formula>
    </cfRule>
    <cfRule type="containsText" dxfId="650" priority="676" operator="containsText" text="1- Bajo">
      <formula>NOT(ISERROR(SEARCH("1- Bajo",F10)))</formula>
    </cfRule>
  </conditionalFormatting>
  <conditionalFormatting sqref="K8">
    <cfRule type="containsText" dxfId="649" priority="665" operator="containsText" text="3- Moderado">
      <formula>NOT(ISERROR(SEARCH("3- Moderado",K8)))</formula>
    </cfRule>
    <cfRule type="containsText" dxfId="648" priority="666" operator="containsText" text="6- Moderado">
      <formula>NOT(ISERROR(SEARCH("6- Moderado",K8)))</formula>
    </cfRule>
    <cfRule type="containsText" dxfId="647" priority="667" operator="containsText" text="4- Moderado">
      <formula>NOT(ISERROR(SEARCH("4- Moderado",K8)))</formula>
    </cfRule>
    <cfRule type="containsText" dxfId="646" priority="668" operator="containsText" text="3- Bajo">
      <formula>NOT(ISERROR(SEARCH("3- Bajo",K8)))</formula>
    </cfRule>
    <cfRule type="containsText" dxfId="645" priority="669" operator="containsText" text="4- Bajo">
      <formula>NOT(ISERROR(SEARCH("4- Bajo",K8)))</formula>
    </cfRule>
    <cfRule type="containsText" dxfId="644" priority="670" operator="containsText" text="1- Bajo">
      <formula>NOT(ISERROR(SEARCH("1- Bajo",K8)))</formula>
    </cfRule>
  </conditionalFormatting>
  <conditionalFormatting sqref="L8">
    <cfRule type="containsText" dxfId="643" priority="659" operator="containsText" text="3- Moderado">
      <formula>NOT(ISERROR(SEARCH("3- Moderado",L8)))</formula>
    </cfRule>
    <cfRule type="containsText" dxfId="642" priority="660" operator="containsText" text="6- Moderado">
      <formula>NOT(ISERROR(SEARCH("6- Moderado",L8)))</formula>
    </cfRule>
    <cfRule type="containsText" dxfId="641" priority="661" operator="containsText" text="4- Moderado">
      <formula>NOT(ISERROR(SEARCH("4- Moderado",L8)))</formula>
    </cfRule>
    <cfRule type="containsText" dxfId="640" priority="662" operator="containsText" text="3- Bajo">
      <formula>NOT(ISERROR(SEARCH("3- Bajo",L8)))</formula>
    </cfRule>
    <cfRule type="containsText" dxfId="639" priority="663" operator="containsText" text="4- Bajo">
      <formula>NOT(ISERROR(SEARCH("4- Bajo",L8)))</formula>
    </cfRule>
    <cfRule type="containsText" dxfId="638" priority="664" operator="containsText" text="1- Bajo">
      <formula>NOT(ISERROR(SEARCH("1- Bajo",L8)))</formula>
    </cfRule>
  </conditionalFormatting>
  <conditionalFormatting sqref="M8">
    <cfRule type="containsText" dxfId="637" priority="653" operator="containsText" text="3- Moderado">
      <formula>NOT(ISERROR(SEARCH("3- Moderado",M8)))</formula>
    </cfRule>
    <cfRule type="containsText" dxfId="636" priority="654" operator="containsText" text="6- Moderado">
      <formula>NOT(ISERROR(SEARCH("6- Moderado",M8)))</formula>
    </cfRule>
    <cfRule type="containsText" dxfId="635" priority="655" operator="containsText" text="4- Moderado">
      <formula>NOT(ISERROR(SEARCH("4- Moderado",M8)))</formula>
    </cfRule>
    <cfRule type="containsText" dxfId="634" priority="656" operator="containsText" text="3- Bajo">
      <formula>NOT(ISERROR(SEARCH("3- Bajo",M8)))</formula>
    </cfRule>
    <cfRule type="containsText" dxfId="633" priority="657" operator="containsText" text="4- Bajo">
      <formula>NOT(ISERROR(SEARCH("4- Bajo",M8)))</formula>
    </cfRule>
    <cfRule type="containsText" dxfId="632" priority="658" operator="containsText" text="1- Bajo">
      <formula>NOT(ISERROR(SEARCH("1- Bajo",M8)))</formula>
    </cfRule>
  </conditionalFormatting>
  <conditionalFormatting sqref="J10:J14">
    <cfRule type="containsText" dxfId="631" priority="648" operator="containsText" text="Bajo">
      <formula>NOT(ISERROR(SEARCH("Bajo",J10)))</formula>
    </cfRule>
    <cfRule type="containsText" dxfId="630" priority="649" operator="containsText" text="Moderado">
      <formula>NOT(ISERROR(SEARCH("Moderado",J10)))</formula>
    </cfRule>
    <cfRule type="containsText" dxfId="629" priority="650" operator="containsText" text="Alto">
      <formula>NOT(ISERROR(SEARCH("Alto",J10)))</formula>
    </cfRule>
    <cfRule type="containsText" dxfId="628" priority="651" operator="containsText" text="Extremo">
      <formula>NOT(ISERROR(SEARCH("Extremo",J10)))</formula>
    </cfRule>
    <cfRule type="colorScale" priority="652">
      <colorScale>
        <cfvo type="min"/>
        <cfvo type="max"/>
        <color rgb="FFFF7128"/>
        <color rgb="FFFFEF9C"/>
      </colorScale>
    </cfRule>
  </conditionalFormatting>
  <conditionalFormatting sqref="M10:M14">
    <cfRule type="containsText" dxfId="627" priority="623" operator="containsText" text="Moderado">
      <formula>NOT(ISERROR(SEARCH("Moderado",M10)))</formula>
    </cfRule>
    <cfRule type="containsText" dxfId="626" priority="643" operator="containsText" text="Bajo">
      <formula>NOT(ISERROR(SEARCH("Bajo",M10)))</formula>
    </cfRule>
    <cfRule type="containsText" dxfId="625" priority="644" operator="containsText" text="Moderado">
      <formula>NOT(ISERROR(SEARCH("Moderado",M10)))</formula>
    </cfRule>
    <cfRule type="containsText" dxfId="624" priority="645" operator="containsText" text="Alto">
      <formula>NOT(ISERROR(SEARCH("Alto",M10)))</formula>
    </cfRule>
    <cfRule type="containsText" dxfId="623" priority="646" operator="containsText" text="Extremo">
      <formula>NOT(ISERROR(SEARCH("Extremo",M10)))</formula>
    </cfRule>
    <cfRule type="colorScale" priority="647">
      <colorScale>
        <cfvo type="min"/>
        <cfvo type="max"/>
        <color rgb="FFFF7128"/>
        <color rgb="FFFFEF9C"/>
      </colorScale>
    </cfRule>
  </conditionalFormatting>
  <conditionalFormatting sqref="N10">
    <cfRule type="containsText" dxfId="622" priority="637" operator="containsText" text="3- Moderado">
      <formula>NOT(ISERROR(SEARCH("3- Moderado",N10)))</formula>
    </cfRule>
    <cfRule type="containsText" dxfId="621" priority="638" operator="containsText" text="6- Moderado">
      <formula>NOT(ISERROR(SEARCH("6- Moderado",N10)))</formula>
    </cfRule>
    <cfRule type="containsText" dxfId="620" priority="639" operator="containsText" text="4- Moderado">
      <formula>NOT(ISERROR(SEARCH("4- Moderado",N10)))</formula>
    </cfRule>
    <cfRule type="containsText" dxfId="619" priority="640" operator="containsText" text="3- Bajo">
      <formula>NOT(ISERROR(SEARCH("3- Bajo",N10)))</formula>
    </cfRule>
    <cfRule type="containsText" dxfId="618" priority="641" operator="containsText" text="4- Bajo">
      <formula>NOT(ISERROR(SEARCH("4- Bajo",N10)))</formula>
    </cfRule>
    <cfRule type="containsText" dxfId="617" priority="642" operator="containsText" text="1- Bajo">
      <formula>NOT(ISERROR(SEARCH("1- Bajo",N10)))</formula>
    </cfRule>
  </conditionalFormatting>
  <conditionalFormatting sqref="H10:H14">
    <cfRule type="containsText" dxfId="616" priority="624" operator="containsText" text="Muy Alta">
      <formula>NOT(ISERROR(SEARCH("Muy Alta",H10)))</formula>
    </cfRule>
    <cfRule type="containsText" dxfId="615" priority="625" operator="containsText" text="Alta">
      <formula>NOT(ISERROR(SEARCH("Alta",H10)))</formula>
    </cfRule>
    <cfRule type="containsText" dxfId="614" priority="626" operator="containsText" text="Muy Alta">
      <formula>NOT(ISERROR(SEARCH("Muy Alta",H10)))</formula>
    </cfRule>
    <cfRule type="containsText" dxfId="613" priority="631" operator="containsText" text="Muy Baja">
      <formula>NOT(ISERROR(SEARCH("Muy Baja",H10)))</formula>
    </cfRule>
    <cfRule type="containsText" dxfId="612" priority="632" operator="containsText" text="Baja">
      <formula>NOT(ISERROR(SEARCH("Baja",H10)))</formula>
    </cfRule>
    <cfRule type="containsText" dxfId="611" priority="633" operator="containsText" text="Media">
      <formula>NOT(ISERROR(SEARCH("Media",H10)))</formula>
    </cfRule>
    <cfRule type="containsText" dxfId="610" priority="634" operator="containsText" text="Alta">
      <formula>NOT(ISERROR(SEARCH("Alta",H10)))</formula>
    </cfRule>
    <cfRule type="containsText" dxfId="609" priority="636" operator="containsText" text="Muy Alta">
      <formula>NOT(ISERROR(SEARCH("Muy Alta",H10)))</formula>
    </cfRule>
  </conditionalFormatting>
  <conditionalFormatting sqref="I10:I14">
    <cfRule type="containsText" dxfId="608" priority="627" operator="containsText" text="Catastrófico">
      <formula>NOT(ISERROR(SEARCH("Catastrófico",I10)))</formula>
    </cfRule>
    <cfRule type="containsText" dxfId="607" priority="628" operator="containsText" text="Mayor">
      <formula>NOT(ISERROR(SEARCH("Mayor",I10)))</formula>
    </cfRule>
    <cfRule type="containsText" dxfId="606" priority="629" operator="containsText" text="Menor">
      <formula>NOT(ISERROR(SEARCH("Menor",I10)))</formula>
    </cfRule>
    <cfRule type="containsText" dxfId="605" priority="630" operator="containsText" text="Leve">
      <formula>NOT(ISERROR(SEARCH("Leve",I10)))</formula>
    </cfRule>
    <cfRule type="containsText" dxfId="604" priority="635" operator="containsText" text="Moderado">
      <formula>NOT(ISERROR(SEARCH("Moderado",I10)))</formula>
    </cfRule>
  </conditionalFormatting>
  <conditionalFormatting sqref="K10:K14">
    <cfRule type="containsText" dxfId="603" priority="622" operator="containsText" text="Media">
      <formula>NOT(ISERROR(SEARCH("Media",K10)))</formula>
    </cfRule>
  </conditionalFormatting>
  <conditionalFormatting sqref="L10:L14">
    <cfRule type="containsText" dxfId="602" priority="621" operator="containsText" text="Moderado">
      <formula>NOT(ISERROR(SEARCH("Moderado",L10)))</formula>
    </cfRule>
  </conditionalFormatting>
  <conditionalFormatting sqref="J10:J14">
    <cfRule type="containsText" dxfId="601" priority="620" operator="containsText" text="Moderado">
      <formula>NOT(ISERROR(SEARCH("Moderado",J10)))</formula>
    </cfRule>
  </conditionalFormatting>
  <conditionalFormatting sqref="J10:J14">
    <cfRule type="containsText" dxfId="600" priority="618" operator="containsText" text="Bajo">
      <formula>NOT(ISERROR(SEARCH("Bajo",J10)))</formula>
    </cfRule>
    <cfRule type="containsText" dxfId="599" priority="619" operator="containsText" text="Extremo">
      <formula>NOT(ISERROR(SEARCH("Extremo",J10)))</formula>
    </cfRule>
  </conditionalFormatting>
  <conditionalFormatting sqref="K10:K14">
    <cfRule type="containsText" dxfId="598" priority="616" operator="containsText" text="Baja">
      <formula>NOT(ISERROR(SEARCH("Baja",K10)))</formula>
    </cfRule>
    <cfRule type="containsText" dxfId="597" priority="617" operator="containsText" text="Muy Baja">
      <formula>NOT(ISERROR(SEARCH("Muy Baja",K10)))</formula>
    </cfRule>
  </conditionalFormatting>
  <conditionalFormatting sqref="K10:K14">
    <cfRule type="containsText" dxfId="596" priority="614" operator="containsText" text="Muy Alta">
      <formula>NOT(ISERROR(SEARCH("Muy Alta",K10)))</formula>
    </cfRule>
    <cfRule type="containsText" dxfId="595" priority="615" operator="containsText" text="Alta">
      <formula>NOT(ISERROR(SEARCH("Alta",K10)))</formula>
    </cfRule>
  </conditionalFormatting>
  <conditionalFormatting sqref="L10:L14">
    <cfRule type="containsText" dxfId="594" priority="610" operator="containsText" text="Catastrófico">
      <formula>NOT(ISERROR(SEARCH("Catastrófico",L10)))</formula>
    </cfRule>
    <cfRule type="containsText" dxfId="593" priority="611" operator="containsText" text="Mayor">
      <formula>NOT(ISERROR(SEARCH("Mayor",L10)))</formula>
    </cfRule>
    <cfRule type="containsText" dxfId="592" priority="612" operator="containsText" text="Menor">
      <formula>NOT(ISERROR(SEARCH("Menor",L10)))</formula>
    </cfRule>
    <cfRule type="containsText" dxfId="591" priority="613" operator="containsText" text="Leve">
      <formula>NOT(ISERROR(SEARCH("Leve",L10)))</formula>
    </cfRule>
  </conditionalFormatting>
  <conditionalFormatting sqref="K15:L15">
    <cfRule type="containsText" dxfId="590" priority="604" operator="containsText" text="3- Moderado">
      <formula>NOT(ISERROR(SEARCH("3- Moderado",K15)))</formula>
    </cfRule>
    <cfRule type="containsText" dxfId="589" priority="605" operator="containsText" text="6- Moderado">
      <formula>NOT(ISERROR(SEARCH("6- Moderado",K15)))</formula>
    </cfRule>
    <cfRule type="containsText" dxfId="588" priority="606" operator="containsText" text="4- Moderado">
      <formula>NOT(ISERROR(SEARCH("4- Moderado",K15)))</formula>
    </cfRule>
    <cfRule type="containsText" dxfId="587" priority="607" operator="containsText" text="3- Bajo">
      <formula>NOT(ISERROR(SEARCH("3- Bajo",K15)))</formula>
    </cfRule>
    <cfRule type="containsText" dxfId="586" priority="608" operator="containsText" text="4- Bajo">
      <formula>NOT(ISERROR(SEARCH("4- Bajo",K15)))</formula>
    </cfRule>
    <cfRule type="containsText" dxfId="585" priority="609" operator="containsText" text="1- Bajo">
      <formula>NOT(ISERROR(SEARCH("1- Bajo",K15)))</formula>
    </cfRule>
  </conditionalFormatting>
  <conditionalFormatting sqref="H15:I15">
    <cfRule type="containsText" dxfId="584" priority="598" operator="containsText" text="3- Moderado">
      <formula>NOT(ISERROR(SEARCH("3- Moderado",H15)))</formula>
    </cfRule>
    <cfRule type="containsText" dxfId="583" priority="599" operator="containsText" text="6- Moderado">
      <formula>NOT(ISERROR(SEARCH("6- Moderado",H15)))</formula>
    </cfRule>
    <cfRule type="containsText" dxfId="582" priority="600" operator="containsText" text="4- Moderado">
      <formula>NOT(ISERROR(SEARCH("4- Moderado",H15)))</formula>
    </cfRule>
    <cfRule type="containsText" dxfId="581" priority="601" operator="containsText" text="3- Bajo">
      <formula>NOT(ISERROR(SEARCH("3- Bajo",H15)))</formula>
    </cfRule>
    <cfRule type="containsText" dxfId="580" priority="602" operator="containsText" text="4- Bajo">
      <formula>NOT(ISERROR(SEARCH("4- Bajo",H15)))</formula>
    </cfRule>
    <cfRule type="containsText" dxfId="579" priority="603" operator="containsText" text="1- Bajo">
      <formula>NOT(ISERROR(SEARCH("1- Bajo",H15)))</formula>
    </cfRule>
  </conditionalFormatting>
  <conditionalFormatting sqref="A15 C15:E15">
    <cfRule type="containsText" dxfId="578" priority="592" operator="containsText" text="3- Moderado">
      <formula>NOT(ISERROR(SEARCH("3- Moderado",A15)))</formula>
    </cfRule>
    <cfRule type="containsText" dxfId="577" priority="593" operator="containsText" text="6- Moderado">
      <formula>NOT(ISERROR(SEARCH("6- Moderado",A15)))</formula>
    </cfRule>
    <cfRule type="containsText" dxfId="576" priority="594" operator="containsText" text="4- Moderado">
      <formula>NOT(ISERROR(SEARCH("4- Moderado",A15)))</formula>
    </cfRule>
    <cfRule type="containsText" dxfId="575" priority="595" operator="containsText" text="3- Bajo">
      <formula>NOT(ISERROR(SEARCH("3- Bajo",A15)))</formula>
    </cfRule>
    <cfRule type="containsText" dxfId="574" priority="596" operator="containsText" text="4- Bajo">
      <formula>NOT(ISERROR(SEARCH("4- Bajo",A15)))</formula>
    </cfRule>
    <cfRule type="containsText" dxfId="573" priority="597" operator="containsText" text="1- Bajo">
      <formula>NOT(ISERROR(SEARCH("1- Bajo",A15)))</formula>
    </cfRule>
  </conditionalFormatting>
  <conditionalFormatting sqref="F15:G15">
    <cfRule type="containsText" dxfId="572" priority="586" operator="containsText" text="3- Moderado">
      <formula>NOT(ISERROR(SEARCH("3- Moderado",F15)))</formula>
    </cfRule>
    <cfRule type="containsText" dxfId="571" priority="587" operator="containsText" text="6- Moderado">
      <formula>NOT(ISERROR(SEARCH("6- Moderado",F15)))</formula>
    </cfRule>
    <cfRule type="containsText" dxfId="570" priority="588" operator="containsText" text="4- Moderado">
      <formula>NOT(ISERROR(SEARCH("4- Moderado",F15)))</formula>
    </cfRule>
    <cfRule type="containsText" dxfId="569" priority="589" operator="containsText" text="3- Bajo">
      <formula>NOT(ISERROR(SEARCH("3- Bajo",F15)))</formula>
    </cfRule>
    <cfRule type="containsText" dxfId="568" priority="590" operator="containsText" text="4- Bajo">
      <formula>NOT(ISERROR(SEARCH("4- Bajo",F15)))</formula>
    </cfRule>
    <cfRule type="containsText" dxfId="567" priority="591" operator="containsText" text="1- Bajo">
      <formula>NOT(ISERROR(SEARCH("1- Bajo",F15)))</formula>
    </cfRule>
  </conditionalFormatting>
  <conditionalFormatting sqref="J15:J19">
    <cfRule type="containsText" dxfId="566" priority="581" operator="containsText" text="Bajo">
      <formula>NOT(ISERROR(SEARCH("Bajo",J15)))</formula>
    </cfRule>
    <cfRule type="containsText" dxfId="565" priority="582" operator="containsText" text="Moderado">
      <formula>NOT(ISERROR(SEARCH("Moderado",J15)))</formula>
    </cfRule>
    <cfRule type="containsText" dxfId="564" priority="583" operator="containsText" text="Alto">
      <formula>NOT(ISERROR(SEARCH("Alto",J15)))</formula>
    </cfRule>
    <cfRule type="containsText" dxfId="563" priority="584" operator="containsText" text="Extremo">
      <formula>NOT(ISERROR(SEARCH("Extremo",J15)))</formula>
    </cfRule>
    <cfRule type="colorScale" priority="585">
      <colorScale>
        <cfvo type="min"/>
        <cfvo type="max"/>
        <color rgb="FFFF7128"/>
        <color rgb="FFFFEF9C"/>
      </colorScale>
    </cfRule>
  </conditionalFormatting>
  <conditionalFormatting sqref="M15:M19">
    <cfRule type="containsText" dxfId="562" priority="556" operator="containsText" text="Moderado">
      <formula>NOT(ISERROR(SEARCH("Moderado",M15)))</formula>
    </cfRule>
    <cfRule type="containsText" dxfId="561" priority="576" operator="containsText" text="Bajo">
      <formula>NOT(ISERROR(SEARCH("Bajo",M15)))</formula>
    </cfRule>
    <cfRule type="containsText" dxfId="560" priority="577" operator="containsText" text="Moderado">
      <formula>NOT(ISERROR(SEARCH("Moderado",M15)))</formula>
    </cfRule>
    <cfRule type="containsText" dxfId="559" priority="578" operator="containsText" text="Alto">
      <formula>NOT(ISERROR(SEARCH("Alto",M15)))</formula>
    </cfRule>
    <cfRule type="containsText" dxfId="558" priority="579" operator="containsText" text="Extremo">
      <formula>NOT(ISERROR(SEARCH("Extremo",M15)))</formula>
    </cfRule>
    <cfRule type="colorScale" priority="580">
      <colorScale>
        <cfvo type="min"/>
        <cfvo type="max"/>
        <color rgb="FFFF7128"/>
        <color rgb="FFFFEF9C"/>
      </colorScale>
    </cfRule>
  </conditionalFormatting>
  <conditionalFormatting sqref="N15">
    <cfRule type="containsText" dxfId="557" priority="570" operator="containsText" text="3- Moderado">
      <formula>NOT(ISERROR(SEARCH("3- Moderado",N15)))</formula>
    </cfRule>
    <cfRule type="containsText" dxfId="556" priority="571" operator="containsText" text="6- Moderado">
      <formula>NOT(ISERROR(SEARCH("6- Moderado",N15)))</formula>
    </cfRule>
    <cfRule type="containsText" dxfId="555" priority="572" operator="containsText" text="4- Moderado">
      <formula>NOT(ISERROR(SEARCH("4- Moderado",N15)))</formula>
    </cfRule>
    <cfRule type="containsText" dxfId="554" priority="573" operator="containsText" text="3- Bajo">
      <formula>NOT(ISERROR(SEARCH("3- Bajo",N15)))</formula>
    </cfRule>
    <cfRule type="containsText" dxfId="553" priority="574" operator="containsText" text="4- Bajo">
      <formula>NOT(ISERROR(SEARCH("4- Bajo",N15)))</formula>
    </cfRule>
    <cfRule type="containsText" dxfId="552" priority="575" operator="containsText" text="1- Bajo">
      <formula>NOT(ISERROR(SEARCH("1- Bajo",N15)))</formula>
    </cfRule>
  </conditionalFormatting>
  <conditionalFormatting sqref="H15:H19">
    <cfRule type="containsText" dxfId="551" priority="557" operator="containsText" text="Muy Alta">
      <formula>NOT(ISERROR(SEARCH("Muy Alta",H15)))</formula>
    </cfRule>
    <cfRule type="containsText" dxfId="550" priority="558" operator="containsText" text="Alta">
      <formula>NOT(ISERROR(SEARCH("Alta",H15)))</formula>
    </cfRule>
    <cfRule type="containsText" dxfId="549" priority="559" operator="containsText" text="Muy Alta">
      <formula>NOT(ISERROR(SEARCH("Muy Alta",H15)))</formula>
    </cfRule>
    <cfRule type="containsText" dxfId="548" priority="564" operator="containsText" text="Muy Baja">
      <formula>NOT(ISERROR(SEARCH("Muy Baja",H15)))</formula>
    </cfRule>
    <cfRule type="containsText" dxfId="547" priority="565" operator="containsText" text="Baja">
      <formula>NOT(ISERROR(SEARCH("Baja",H15)))</formula>
    </cfRule>
    <cfRule type="containsText" dxfId="546" priority="566" operator="containsText" text="Media">
      <formula>NOT(ISERROR(SEARCH("Media",H15)))</formula>
    </cfRule>
    <cfRule type="containsText" dxfId="545" priority="567" operator="containsText" text="Alta">
      <formula>NOT(ISERROR(SEARCH("Alta",H15)))</formula>
    </cfRule>
    <cfRule type="containsText" dxfId="544" priority="569" operator="containsText" text="Muy Alta">
      <formula>NOT(ISERROR(SEARCH("Muy Alta",H15)))</formula>
    </cfRule>
  </conditionalFormatting>
  <conditionalFormatting sqref="I15:I19">
    <cfRule type="containsText" dxfId="543" priority="560" operator="containsText" text="Catastrófico">
      <formula>NOT(ISERROR(SEARCH("Catastrófico",I15)))</formula>
    </cfRule>
    <cfRule type="containsText" dxfId="542" priority="561" operator="containsText" text="Mayor">
      <formula>NOT(ISERROR(SEARCH("Mayor",I15)))</formula>
    </cfRule>
    <cfRule type="containsText" dxfId="541" priority="562" operator="containsText" text="Menor">
      <formula>NOT(ISERROR(SEARCH("Menor",I15)))</formula>
    </cfRule>
    <cfRule type="containsText" dxfId="540" priority="563" operator="containsText" text="Leve">
      <formula>NOT(ISERROR(SEARCH("Leve",I15)))</formula>
    </cfRule>
    <cfRule type="containsText" dxfId="539" priority="568" operator="containsText" text="Moderado">
      <formula>NOT(ISERROR(SEARCH("Moderado",I15)))</formula>
    </cfRule>
  </conditionalFormatting>
  <conditionalFormatting sqref="K15:K19">
    <cfRule type="containsText" dxfId="538" priority="555" operator="containsText" text="Media">
      <formula>NOT(ISERROR(SEARCH("Media",K15)))</formula>
    </cfRule>
  </conditionalFormatting>
  <conditionalFormatting sqref="L15:L19">
    <cfRule type="containsText" dxfId="537" priority="554" operator="containsText" text="Moderado">
      <formula>NOT(ISERROR(SEARCH("Moderado",L15)))</formula>
    </cfRule>
  </conditionalFormatting>
  <conditionalFormatting sqref="J15:J19">
    <cfRule type="containsText" dxfId="536" priority="553" operator="containsText" text="Moderado">
      <formula>NOT(ISERROR(SEARCH("Moderado",J15)))</formula>
    </cfRule>
  </conditionalFormatting>
  <conditionalFormatting sqref="J15:J19">
    <cfRule type="containsText" dxfId="535" priority="551" operator="containsText" text="Bajo">
      <formula>NOT(ISERROR(SEARCH("Bajo",J15)))</formula>
    </cfRule>
    <cfRule type="containsText" dxfId="534" priority="552" operator="containsText" text="Extremo">
      <formula>NOT(ISERROR(SEARCH("Extremo",J15)))</formula>
    </cfRule>
  </conditionalFormatting>
  <conditionalFormatting sqref="K15:K19">
    <cfRule type="containsText" dxfId="533" priority="549" operator="containsText" text="Baja">
      <formula>NOT(ISERROR(SEARCH("Baja",K15)))</formula>
    </cfRule>
    <cfRule type="containsText" dxfId="532" priority="550" operator="containsText" text="Muy Baja">
      <formula>NOT(ISERROR(SEARCH("Muy Baja",K15)))</formula>
    </cfRule>
  </conditionalFormatting>
  <conditionalFormatting sqref="K15:K19">
    <cfRule type="containsText" dxfId="531" priority="547" operator="containsText" text="Muy Alta">
      <formula>NOT(ISERROR(SEARCH("Muy Alta",K15)))</formula>
    </cfRule>
    <cfRule type="containsText" dxfId="530" priority="548" operator="containsText" text="Alta">
      <formula>NOT(ISERROR(SEARCH("Alta",K15)))</formula>
    </cfRule>
  </conditionalFormatting>
  <conditionalFormatting sqref="L15:L19">
    <cfRule type="containsText" dxfId="529" priority="543" operator="containsText" text="Catastrófico">
      <formula>NOT(ISERROR(SEARCH("Catastrófico",L15)))</formula>
    </cfRule>
    <cfRule type="containsText" dxfId="528" priority="544" operator="containsText" text="Mayor">
      <formula>NOT(ISERROR(SEARCH("Mayor",L15)))</formula>
    </cfRule>
    <cfRule type="containsText" dxfId="527" priority="545" operator="containsText" text="Menor">
      <formula>NOT(ISERROR(SEARCH("Menor",L15)))</formula>
    </cfRule>
    <cfRule type="containsText" dxfId="526" priority="546" operator="containsText" text="Leve">
      <formula>NOT(ISERROR(SEARCH("Leve",L15)))</formula>
    </cfRule>
  </conditionalFormatting>
  <conditionalFormatting sqref="K20:L20">
    <cfRule type="containsText" dxfId="525" priority="537" operator="containsText" text="3- Moderado">
      <formula>NOT(ISERROR(SEARCH("3- Moderado",K20)))</formula>
    </cfRule>
    <cfRule type="containsText" dxfId="524" priority="538" operator="containsText" text="6- Moderado">
      <formula>NOT(ISERROR(SEARCH("6- Moderado",K20)))</formula>
    </cfRule>
    <cfRule type="containsText" dxfId="523" priority="539" operator="containsText" text="4- Moderado">
      <formula>NOT(ISERROR(SEARCH("4- Moderado",K20)))</formula>
    </cfRule>
    <cfRule type="containsText" dxfId="522" priority="540" operator="containsText" text="3- Bajo">
      <formula>NOT(ISERROR(SEARCH("3- Bajo",K20)))</formula>
    </cfRule>
    <cfRule type="containsText" dxfId="521" priority="541" operator="containsText" text="4- Bajo">
      <formula>NOT(ISERROR(SEARCH("4- Bajo",K20)))</formula>
    </cfRule>
    <cfRule type="containsText" dxfId="520" priority="542" operator="containsText" text="1- Bajo">
      <formula>NOT(ISERROR(SEARCH("1- Bajo",K20)))</formula>
    </cfRule>
  </conditionalFormatting>
  <conditionalFormatting sqref="H20:I20">
    <cfRule type="containsText" dxfId="519" priority="531" operator="containsText" text="3- Moderado">
      <formula>NOT(ISERROR(SEARCH("3- Moderado",H20)))</formula>
    </cfRule>
    <cfRule type="containsText" dxfId="518" priority="532" operator="containsText" text="6- Moderado">
      <formula>NOT(ISERROR(SEARCH("6- Moderado",H20)))</formula>
    </cfRule>
    <cfRule type="containsText" dxfId="517" priority="533" operator="containsText" text="4- Moderado">
      <formula>NOT(ISERROR(SEARCH("4- Moderado",H20)))</formula>
    </cfRule>
    <cfRule type="containsText" dxfId="516" priority="534" operator="containsText" text="3- Bajo">
      <formula>NOT(ISERROR(SEARCH("3- Bajo",H20)))</formula>
    </cfRule>
    <cfRule type="containsText" dxfId="515" priority="535" operator="containsText" text="4- Bajo">
      <formula>NOT(ISERROR(SEARCH("4- Bajo",H20)))</formula>
    </cfRule>
    <cfRule type="containsText" dxfId="514" priority="536" operator="containsText" text="1- Bajo">
      <formula>NOT(ISERROR(SEARCH("1- Bajo",H20)))</formula>
    </cfRule>
  </conditionalFormatting>
  <conditionalFormatting sqref="A20 C20:E20">
    <cfRule type="containsText" dxfId="513" priority="525" operator="containsText" text="3- Moderado">
      <formula>NOT(ISERROR(SEARCH("3- Moderado",A20)))</formula>
    </cfRule>
    <cfRule type="containsText" dxfId="512" priority="526" operator="containsText" text="6- Moderado">
      <formula>NOT(ISERROR(SEARCH("6- Moderado",A20)))</formula>
    </cfRule>
    <cfRule type="containsText" dxfId="511" priority="527" operator="containsText" text="4- Moderado">
      <formula>NOT(ISERROR(SEARCH("4- Moderado",A20)))</formula>
    </cfRule>
    <cfRule type="containsText" dxfId="510" priority="528" operator="containsText" text="3- Bajo">
      <formula>NOT(ISERROR(SEARCH("3- Bajo",A20)))</formula>
    </cfRule>
    <cfRule type="containsText" dxfId="509" priority="529" operator="containsText" text="4- Bajo">
      <formula>NOT(ISERROR(SEARCH("4- Bajo",A20)))</formula>
    </cfRule>
    <cfRule type="containsText" dxfId="508" priority="530" operator="containsText" text="1- Bajo">
      <formula>NOT(ISERROR(SEARCH("1- Bajo",A20)))</formula>
    </cfRule>
  </conditionalFormatting>
  <conditionalFormatting sqref="F20:G20">
    <cfRule type="containsText" dxfId="507" priority="519" operator="containsText" text="3- Moderado">
      <formula>NOT(ISERROR(SEARCH("3- Moderado",F20)))</formula>
    </cfRule>
    <cfRule type="containsText" dxfId="506" priority="520" operator="containsText" text="6- Moderado">
      <formula>NOT(ISERROR(SEARCH("6- Moderado",F20)))</formula>
    </cfRule>
    <cfRule type="containsText" dxfId="505" priority="521" operator="containsText" text="4- Moderado">
      <formula>NOT(ISERROR(SEARCH("4- Moderado",F20)))</formula>
    </cfRule>
    <cfRule type="containsText" dxfId="504" priority="522" operator="containsText" text="3- Bajo">
      <formula>NOT(ISERROR(SEARCH("3- Bajo",F20)))</formula>
    </cfRule>
    <cfRule type="containsText" dxfId="503" priority="523" operator="containsText" text="4- Bajo">
      <formula>NOT(ISERROR(SEARCH("4- Bajo",F20)))</formula>
    </cfRule>
    <cfRule type="containsText" dxfId="502" priority="524" operator="containsText" text="1- Bajo">
      <formula>NOT(ISERROR(SEARCH("1- Bajo",F20)))</formula>
    </cfRule>
  </conditionalFormatting>
  <conditionalFormatting sqref="J20:J24">
    <cfRule type="containsText" dxfId="501" priority="514" operator="containsText" text="Bajo">
      <formula>NOT(ISERROR(SEARCH("Bajo",J20)))</formula>
    </cfRule>
    <cfRule type="containsText" dxfId="500" priority="515" operator="containsText" text="Moderado">
      <formula>NOT(ISERROR(SEARCH("Moderado",J20)))</formula>
    </cfRule>
    <cfRule type="containsText" dxfId="499" priority="516" operator="containsText" text="Alto">
      <formula>NOT(ISERROR(SEARCH("Alto",J20)))</formula>
    </cfRule>
    <cfRule type="containsText" dxfId="498" priority="517" operator="containsText" text="Extremo">
      <formula>NOT(ISERROR(SEARCH("Extremo",J20)))</formula>
    </cfRule>
    <cfRule type="colorScale" priority="518">
      <colorScale>
        <cfvo type="min"/>
        <cfvo type="max"/>
        <color rgb="FFFF7128"/>
        <color rgb="FFFFEF9C"/>
      </colorScale>
    </cfRule>
  </conditionalFormatting>
  <conditionalFormatting sqref="M20:M24">
    <cfRule type="containsText" dxfId="497" priority="489" operator="containsText" text="Moderado">
      <formula>NOT(ISERROR(SEARCH("Moderado",M20)))</formula>
    </cfRule>
    <cfRule type="containsText" dxfId="496" priority="509" operator="containsText" text="Bajo">
      <formula>NOT(ISERROR(SEARCH("Bajo",M20)))</formula>
    </cfRule>
    <cfRule type="containsText" dxfId="495" priority="510" operator="containsText" text="Moderado">
      <formula>NOT(ISERROR(SEARCH("Moderado",M20)))</formula>
    </cfRule>
    <cfRule type="containsText" dxfId="494" priority="511" operator="containsText" text="Alto">
      <formula>NOT(ISERROR(SEARCH("Alto",M20)))</formula>
    </cfRule>
    <cfRule type="containsText" dxfId="493" priority="512" operator="containsText" text="Extremo">
      <formula>NOT(ISERROR(SEARCH("Extremo",M20)))</formula>
    </cfRule>
    <cfRule type="colorScale" priority="513">
      <colorScale>
        <cfvo type="min"/>
        <cfvo type="max"/>
        <color rgb="FFFF7128"/>
        <color rgb="FFFFEF9C"/>
      </colorScale>
    </cfRule>
  </conditionalFormatting>
  <conditionalFormatting sqref="N20">
    <cfRule type="containsText" dxfId="492" priority="503" operator="containsText" text="3- Moderado">
      <formula>NOT(ISERROR(SEARCH("3- Moderado",N20)))</formula>
    </cfRule>
    <cfRule type="containsText" dxfId="491" priority="504" operator="containsText" text="6- Moderado">
      <formula>NOT(ISERROR(SEARCH("6- Moderado",N20)))</formula>
    </cfRule>
    <cfRule type="containsText" dxfId="490" priority="505" operator="containsText" text="4- Moderado">
      <formula>NOT(ISERROR(SEARCH("4- Moderado",N20)))</formula>
    </cfRule>
    <cfRule type="containsText" dxfId="489" priority="506" operator="containsText" text="3- Bajo">
      <formula>NOT(ISERROR(SEARCH("3- Bajo",N20)))</formula>
    </cfRule>
    <cfRule type="containsText" dxfId="488" priority="507" operator="containsText" text="4- Bajo">
      <formula>NOT(ISERROR(SEARCH("4- Bajo",N20)))</formula>
    </cfRule>
    <cfRule type="containsText" dxfId="487" priority="508" operator="containsText" text="1- Bajo">
      <formula>NOT(ISERROR(SEARCH("1- Bajo",N20)))</formula>
    </cfRule>
  </conditionalFormatting>
  <conditionalFormatting sqref="H20:H24">
    <cfRule type="containsText" dxfId="486" priority="490" operator="containsText" text="Muy Alta">
      <formula>NOT(ISERROR(SEARCH("Muy Alta",H20)))</formula>
    </cfRule>
    <cfRule type="containsText" dxfId="485" priority="491" operator="containsText" text="Alta">
      <formula>NOT(ISERROR(SEARCH("Alta",H20)))</formula>
    </cfRule>
    <cfRule type="containsText" dxfId="484" priority="492" operator="containsText" text="Muy Alta">
      <formula>NOT(ISERROR(SEARCH("Muy Alta",H20)))</formula>
    </cfRule>
    <cfRule type="containsText" dxfId="483" priority="497" operator="containsText" text="Muy Baja">
      <formula>NOT(ISERROR(SEARCH("Muy Baja",H20)))</formula>
    </cfRule>
    <cfRule type="containsText" dxfId="482" priority="498" operator="containsText" text="Baja">
      <formula>NOT(ISERROR(SEARCH("Baja",H20)))</formula>
    </cfRule>
    <cfRule type="containsText" dxfId="481" priority="499" operator="containsText" text="Media">
      <formula>NOT(ISERROR(SEARCH("Media",H20)))</formula>
    </cfRule>
    <cfRule type="containsText" dxfId="480" priority="500" operator="containsText" text="Alta">
      <formula>NOT(ISERROR(SEARCH("Alta",H20)))</formula>
    </cfRule>
    <cfRule type="containsText" dxfId="479" priority="502" operator="containsText" text="Muy Alta">
      <formula>NOT(ISERROR(SEARCH("Muy Alta",H20)))</formula>
    </cfRule>
  </conditionalFormatting>
  <conditionalFormatting sqref="I20:I24">
    <cfRule type="containsText" dxfId="478" priority="493" operator="containsText" text="Catastrófico">
      <formula>NOT(ISERROR(SEARCH("Catastrófico",I20)))</formula>
    </cfRule>
    <cfRule type="containsText" dxfId="477" priority="494" operator="containsText" text="Mayor">
      <formula>NOT(ISERROR(SEARCH("Mayor",I20)))</formula>
    </cfRule>
    <cfRule type="containsText" dxfId="476" priority="495" operator="containsText" text="Menor">
      <formula>NOT(ISERROR(SEARCH("Menor",I20)))</formula>
    </cfRule>
    <cfRule type="containsText" dxfId="475" priority="496" operator="containsText" text="Leve">
      <formula>NOT(ISERROR(SEARCH("Leve",I20)))</formula>
    </cfRule>
    <cfRule type="containsText" dxfId="474" priority="501" operator="containsText" text="Moderado">
      <formula>NOT(ISERROR(SEARCH("Moderado",I20)))</formula>
    </cfRule>
  </conditionalFormatting>
  <conditionalFormatting sqref="K20:K24">
    <cfRule type="containsText" dxfId="473" priority="488" operator="containsText" text="Media">
      <formula>NOT(ISERROR(SEARCH("Media",K20)))</formula>
    </cfRule>
  </conditionalFormatting>
  <conditionalFormatting sqref="L20:L24">
    <cfRule type="containsText" dxfId="472" priority="487" operator="containsText" text="Moderado">
      <formula>NOT(ISERROR(SEARCH("Moderado",L20)))</formula>
    </cfRule>
  </conditionalFormatting>
  <conditionalFormatting sqref="J20:J24">
    <cfRule type="containsText" dxfId="471" priority="486" operator="containsText" text="Moderado">
      <formula>NOT(ISERROR(SEARCH("Moderado",J20)))</formula>
    </cfRule>
  </conditionalFormatting>
  <conditionalFormatting sqref="J20:J24">
    <cfRule type="containsText" dxfId="470" priority="484" operator="containsText" text="Bajo">
      <formula>NOT(ISERROR(SEARCH("Bajo",J20)))</formula>
    </cfRule>
    <cfRule type="containsText" dxfId="469" priority="485" operator="containsText" text="Extremo">
      <formula>NOT(ISERROR(SEARCH("Extremo",J20)))</formula>
    </cfRule>
  </conditionalFormatting>
  <conditionalFormatting sqref="K20:K24">
    <cfRule type="containsText" dxfId="468" priority="482" operator="containsText" text="Baja">
      <formula>NOT(ISERROR(SEARCH("Baja",K20)))</formula>
    </cfRule>
    <cfRule type="containsText" dxfId="467" priority="483" operator="containsText" text="Muy Baja">
      <formula>NOT(ISERROR(SEARCH("Muy Baja",K20)))</formula>
    </cfRule>
  </conditionalFormatting>
  <conditionalFormatting sqref="K20:K24">
    <cfRule type="containsText" dxfId="466" priority="480" operator="containsText" text="Muy Alta">
      <formula>NOT(ISERROR(SEARCH("Muy Alta",K20)))</formula>
    </cfRule>
    <cfRule type="containsText" dxfId="465" priority="481" operator="containsText" text="Alta">
      <formula>NOT(ISERROR(SEARCH("Alta",K20)))</formula>
    </cfRule>
  </conditionalFormatting>
  <conditionalFormatting sqref="L20:L24">
    <cfRule type="containsText" dxfId="464" priority="476" operator="containsText" text="Catastrófico">
      <formula>NOT(ISERROR(SEARCH("Catastrófico",L20)))</formula>
    </cfRule>
    <cfRule type="containsText" dxfId="463" priority="477" operator="containsText" text="Mayor">
      <formula>NOT(ISERROR(SEARCH("Mayor",L20)))</formula>
    </cfRule>
    <cfRule type="containsText" dxfId="462" priority="478" operator="containsText" text="Menor">
      <formula>NOT(ISERROR(SEARCH("Menor",L20)))</formula>
    </cfRule>
    <cfRule type="containsText" dxfId="461" priority="479" operator="containsText" text="Leve">
      <formula>NOT(ISERROR(SEARCH("Leve",L20)))</formula>
    </cfRule>
  </conditionalFormatting>
  <conditionalFormatting sqref="K30:L30">
    <cfRule type="containsText" dxfId="460" priority="470" operator="containsText" text="3- Moderado">
      <formula>NOT(ISERROR(SEARCH("3- Moderado",K30)))</formula>
    </cfRule>
    <cfRule type="containsText" dxfId="459" priority="471" operator="containsText" text="6- Moderado">
      <formula>NOT(ISERROR(SEARCH("6- Moderado",K30)))</formula>
    </cfRule>
    <cfRule type="containsText" dxfId="458" priority="472" operator="containsText" text="4- Moderado">
      <formula>NOT(ISERROR(SEARCH("4- Moderado",K30)))</formula>
    </cfRule>
    <cfRule type="containsText" dxfId="457" priority="473" operator="containsText" text="3- Bajo">
      <formula>NOT(ISERROR(SEARCH("3- Bajo",K30)))</formula>
    </cfRule>
    <cfRule type="containsText" dxfId="456" priority="474" operator="containsText" text="4- Bajo">
      <formula>NOT(ISERROR(SEARCH("4- Bajo",K30)))</formula>
    </cfRule>
    <cfRule type="containsText" dxfId="455" priority="475" operator="containsText" text="1- Bajo">
      <formula>NOT(ISERROR(SEARCH("1- Bajo",K30)))</formula>
    </cfRule>
  </conditionalFormatting>
  <conditionalFormatting sqref="H30:I30">
    <cfRule type="containsText" dxfId="454" priority="464" operator="containsText" text="3- Moderado">
      <formula>NOT(ISERROR(SEARCH("3- Moderado",H30)))</formula>
    </cfRule>
    <cfRule type="containsText" dxfId="453" priority="465" operator="containsText" text="6- Moderado">
      <formula>NOT(ISERROR(SEARCH("6- Moderado",H30)))</formula>
    </cfRule>
    <cfRule type="containsText" dxfId="452" priority="466" operator="containsText" text="4- Moderado">
      <formula>NOT(ISERROR(SEARCH("4- Moderado",H30)))</formula>
    </cfRule>
    <cfRule type="containsText" dxfId="451" priority="467" operator="containsText" text="3- Bajo">
      <formula>NOT(ISERROR(SEARCH("3- Bajo",H30)))</formula>
    </cfRule>
    <cfRule type="containsText" dxfId="450" priority="468" operator="containsText" text="4- Bajo">
      <formula>NOT(ISERROR(SEARCH("4- Bajo",H30)))</formula>
    </cfRule>
    <cfRule type="containsText" dxfId="449" priority="469" operator="containsText" text="1- Bajo">
      <formula>NOT(ISERROR(SEARCH("1- Bajo",H30)))</formula>
    </cfRule>
  </conditionalFormatting>
  <conditionalFormatting sqref="A30 C30:E30">
    <cfRule type="containsText" dxfId="448" priority="458" operator="containsText" text="3- Moderado">
      <formula>NOT(ISERROR(SEARCH("3- Moderado",A30)))</formula>
    </cfRule>
    <cfRule type="containsText" dxfId="447" priority="459" operator="containsText" text="6- Moderado">
      <formula>NOT(ISERROR(SEARCH("6- Moderado",A30)))</formula>
    </cfRule>
    <cfRule type="containsText" dxfId="446" priority="460" operator="containsText" text="4- Moderado">
      <formula>NOT(ISERROR(SEARCH("4- Moderado",A30)))</formula>
    </cfRule>
    <cfRule type="containsText" dxfId="445" priority="461" operator="containsText" text="3- Bajo">
      <formula>NOT(ISERROR(SEARCH("3- Bajo",A30)))</formula>
    </cfRule>
    <cfRule type="containsText" dxfId="444" priority="462" operator="containsText" text="4- Bajo">
      <formula>NOT(ISERROR(SEARCH("4- Bajo",A30)))</formula>
    </cfRule>
    <cfRule type="containsText" dxfId="443" priority="463" operator="containsText" text="1- Bajo">
      <formula>NOT(ISERROR(SEARCH("1- Bajo",A30)))</formula>
    </cfRule>
  </conditionalFormatting>
  <conditionalFormatting sqref="F30:G30">
    <cfRule type="containsText" dxfId="442" priority="452" operator="containsText" text="3- Moderado">
      <formula>NOT(ISERROR(SEARCH("3- Moderado",F30)))</formula>
    </cfRule>
    <cfRule type="containsText" dxfId="441" priority="453" operator="containsText" text="6- Moderado">
      <formula>NOT(ISERROR(SEARCH("6- Moderado",F30)))</formula>
    </cfRule>
    <cfRule type="containsText" dxfId="440" priority="454" operator="containsText" text="4- Moderado">
      <formula>NOT(ISERROR(SEARCH("4- Moderado",F30)))</formula>
    </cfRule>
    <cfRule type="containsText" dxfId="439" priority="455" operator="containsText" text="3- Bajo">
      <formula>NOT(ISERROR(SEARCH("3- Bajo",F30)))</formula>
    </cfRule>
    <cfRule type="containsText" dxfId="438" priority="456" operator="containsText" text="4- Bajo">
      <formula>NOT(ISERROR(SEARCH("4- Bajo",F30)))</formula>
    </cfRule>
    <cfRule type="containsText" dxfId="437" priority="457" operator="containsText" text="1- Bajo">
      <formula>NOT(ISERROR(SEARCH("1- Bajo",F30)))</formula>
    </cfRule>
  </conditionalFormatting>
  <conditionalFormatting sqref="J30:J34">
    <cfRule type="containsText" dxfId="436" priority="447" operator="containsText" text="Bajo">
      <formula>NOT(ISERROR(SEARCH("Bajo",J30)))</formula>
    </cfRule>
    <cfRule type="containsText" dxfId="435" priority="448" operator="containsText" text="Moderado">
      <formula>NOT(ISERROR(SEARCH("Moderado",J30)))</formula>
    </cfRule>
    <cfRule type="containsText" dxfId="434" priority="449" operator="containsText" text="Alto">
      <formula>NOT(ISERROR(SEARCH("Alto",J30)))</formula>
    </cfRule>
    <cfRule type="containsText" dxfId="433" priority="450" operator="containsText" text="Extremo">
      <formula>NOT(ISERROR(SEARCH("Extremo",J30)))</formula>
    </cfRule>
    <cfRule type="colorScale" priority="451">
      <colorScale>
        <cfvo type="min"/>
        <cfvo type="max"/>
        <color rgb="FFFF7128"/>
        <color rgb="FFFFEF9C"/>
      </colorScale>
    </cfRule>
  </conditionalFormatting>
  <conditionalFormatting sqref="M30:M34">
    <cfRule type="containsText" dxfId="432" priority="422" operator="containsText" text="Moderado">
      <formula>NOT(ISERROR(SEARCH("Moderado",M30)))</formula>
    </cfRule>
    <cfRule type="containsText" dxfId="431" priority="442" operator="containsText" text="Bajo">
      <formula>NOT(ISERROR(SEARCH("Bajo",M30)))</formula>
    </cfRule>
    <cfRule type="containsText" dxfId="430" priority="443" operator="containsText" text="Moderado">
      <formula>NOT(ISERROR(SEARCH("Moderado",M30)))</formula>
    </cfRule>
    <cfRule type="containsText" dxfId="429" priority="444" operator="containsText" text="Alto">
      <formula>NOT(ISERROR(SEARCH("Alto",M30)))</formula>
    </cfRule>
    <cfRule type="containsText" dxfId="428" priority="445" operator="containsText" text="Extremo">
      <formula>NOT(ISERROR(SEARCH("Extremo",M30)))</formula>
    </cfRule>
    <cfRule type="colorScale" priority="446">
      <colorScale>
        <cfvo type="min"/>
        <cfvo type="max"/>
        <color rgb="FFFF7128"/>
        <color rgb="FFFFEF9C"/>
      </colorScale>
    </cfRule>
  </conditionalFormatting>
  <conditionalFormatting sqref="N30">
    <cfRule type="containsText" dxfId="427" priority="436" operator="containsText" text="3- Moderado">
      <formula>NOT(ISERROR(SEARCH("3- Moderado",N30)))</formula>
    </cfRule>
    <cfRule type="containsText" dxfId="426" priority="437" operator="containsText" text="6- Moderado">
      <formula>NOT(ISERROR(SEARCH("6- Moderado",N30)))</formula>
    </cfRule>
    <cfRule type="containsText" dxfId="425" priority="438" operator="containsText" text="4- Moderado">
      <formula>NOT(ISERROR(SEARCH("4- Moderado",N30)))</formula>
    </cfRule>
    <cfRule type="containsText" dxfId="424" priority="439" operator="containsText" text="3- Bajo">
      <formula>NOT(ISERROR(SEARCH("3- Bajo",N30)))</formula>
    </cfRule>
    <cfRule type="containsText" dxfId="423" priority="440" operator="containsText" text="4- Bajo">
      <formula>NOT(ISERROR(SEARCH("4- Bajo",N30)))</formula>
    </cfRule>
    <cfRule type="containsText" dxfId="422" priority="441" operator="containsText" text="1- Bajo">
      <formula>NOT(ISERROR(SEARCH("1- Bajo",N30)))</formula>
    </cfRule>
  </conditionalFormatting>
  <conditionalFormatting sqref="H30:H34">
    <cfRule type="containsText" dxfId="421" priority="423" operator="containsText" text="Muy Alta">
      <formula>NOT(ISERROR(SEARCH("Muy Alta",H30)))</formula>
    </cfRule>
    <cfRule type="containsText" dxfId="420" priority="424" operator="containsText" text="Alta">
      <formula>NOT(ISERROR(SEARCH("Alta",H30)))</formula>
    </cfRule>
    <cfRule type="containsText" dxfId="419" priority="425" operator="containsText" text="Muy Alta">
      <formula>NOT(ISERROR(SEARCH("Muy Alta",H30)))</formula>
    </cfRule>
    <cfRule type="containsText" dxfId="418" priority="430" operator="containsText" text="Muy Baja">
      <formula>NOT(ISERROR(SEARCH("Muy Baja",H30)))</formula>
    </cfRule>
    <cfRule type="containsText" dxfId="417" priority="431" operator="containsText" text="Baja">
      <formula>NOT(ISERROR(SEARCH("Baja",H30)))</formula>
    </cfRule>
    <cfRule type="containsText" dxfId="416" priority="432" operator="containsText" text="Media">
      <formula>NOT(ISERROR(SEARCH("Media",H30)))</formula>
    </cfRule>
    <cfRule type="containsText" dxfId="415" priority="433" operator="containsText" text="Alta">
      <formula>NOT(ISERROR(SEARCH("Alta",H30)))</formula>
    </cfRule>
    <cfRule type="containsText" dxfId="414" priority="435" operator="containsText" text="Muy Alta">
      <formula>NOT(ISERROR(SEARCH("Muy Alta",H30)))</formula>
    </cfRule>
  </conditionalFormatting>
  <conditionalFormatting sqref="I30:I34">
    <cfRule type="containsText" dxfId="413" priority="426" operator="containsText" text="Catastrófico">
      <formula>NOT(ISERROR(SEARCH("Catastrófico",I30)))</formula>
    </cfRule>
    <cfRule type="containsText" dxfId="412" priority="427" operator="containsText" text="Mayor">
      <formula>NOT(ISERROR(SEARCH("Mayor",I30)))</formula>
    </cfRule>
    <cfRule type="containsText" dxfId="411" priority="428" operator="containsText" text="Menor">
      <formula>NOT(ISERROR(SEARCH("Menor",I30)))</formula>
    </cfRule>
    <cfRule type="containsText" dxfId="410" priority="429" operator="containsText" text="Leve">
      <formula>NOT(ISERROR(SEARCH("Leve",I30)))</formula>
    </cfRule>
    <cfRule type="containsText" dxfId="409" priority="434" operator="containsText" text="Moderado">
      <formula>NOT(ISERROR(SEARCH("Moderado",I30)))</formula>
    </cfRule>
  </conditionalFormatting>
  <conditionalFormatting sqref="K30:K34">
    <cfRule type="containsText" dxfId="408" priority="421" operator="containsText" text="Media">
      <formula>NOT(ISERROR(SEARCH("Media",K30)))</formula>
    </cfRule>
  </conditionalFormatting>
  <conditionalFormatting sqref="L30:L34">
    <cfRule type="containsText" dxfId="407" priority="420" operator="containsText" text="Moderado">
      <formula>NOT(ISERROR(SEARCH("Moderado",L30)))</formula>
    </cfRule>
  </conditionalFormatting>
  <conditionalFormatting sqref="J30:J34">
    <cfRule type="containsText" dxfId="406" priority="419" operator="containsText" text="Moderado">
      <formula>NOT(ISERROR(SEARCH("Moderado",J30)))</formula>
    </cfRule>
  </conditionalFormatting>
  <conditionalFormatting sqref="J30:J34">
    <cfRule type="containsText" dxfId="405" priority="417" operator="containsText" text="Bajo">
      <formula>NOT(ISERROR(SEARCH("Bajo",J30)))</formula>
    </cfRule>
    <cfRule type="containsText" dxfId="404" priority="418" operator="containsText" text="Extremo">
      <formula>NOT(ISERROR(SEARCH("Extremo",J30)))</formula>
    </cfRule>
  </conditionalFormatting>
  <conditionalFormatting sqref="K30:K34">
    <cfRule type="containsText" dxfId="403" priority="415" operator="containsText" text="Baja">
      <formula>NOT(ISERROR(SEARCH("Baja",K30)))</formula>
    </cfRule>
    <cfRule type="containsText" dxfId="402" priority="416" operator="containsText" text="Muy Baja">
      <formula>NOT(ISERROR(SEARCH("Muy Baja",K30)))</formula>
    </cfRule>
  </conditionalFormatting>
  <conditionalFormatting sqref="K30:K34">
    <cfRule type="containsText" dxfId="401" priority="413" operator="containsText" text="Muy Alta">
      <formula>NOT(ISERROR(SEARCH("Muy Alta",K30)))</formula>
    </cfRule>
    <cfRule type="containsText" dxfId="400" priority="414" operator="containsText" text="Alta">
      <formula>NOT(ISERROR(SEARCH("Alta",K30)))</formula>
    </cfRule>
  </conditionalFormatting>
  <conditionalFormatting sqref="L30:L34">
    <cfRule type="containsText" dxfId="399" priority="409" operator="containsText" text="Catastrófico">
      <formula>NOT(ISERROR(SEARCH("Catastrófico",L30)))</formula>
    </cfRule>
    <cfRule type="containsText" dxfId="398" priority="410" operator="containsText" text="Mayor">
      <formula>NOT(ISERROR(SEARCH("Mayor",L30)))</formula>
    </cfRule>
    <cfRule type="containsText" dxfId="397" priority="411" operator="containsText" text="Menor">
      <formula>NOT(ISERROR(SEARCH("Menor",L30)))</formula>
    </cfRule>
    <cfRule type="containsText" dxfId="396" priority="412" operator="containsText" text="Leve">
      <formula>NOT(ISERROR(SEARCH("Leve",L30)))</formula>
    </cfRule>
  </conditionalFormatting>
  <conditionalFormatting sqref="K35:L35">
    <cfRule type="containsText" dxfId="395" priority="403" operator="containsText" text="3- Moderado">
      <formula>NOT(ISERROR(SEARCH("3- Moderado",K35)))</formula>
    </cfRule>
    <cfRule type="containsText" dxfId="394" priority="404" operator="containsText" text="6- Moderado">
      <formula>NOT(ISERROR(SEARCH("6- Moderado",K35)))</formula>
    </cfRule>
    <cfRule type="containsText" dxfId="393" priority="405" operator="containsText" text="4- Moderado">
      <formula>NOT(ISERROR(SEARCH("4- Moderado",K35)))</formula>
    </cfRule>
    <cfRule type="containsText" dxfId="392" priority="406" operator="containsText" text="3- Bajo">
      <formula>NOT(ISERROR(SEARCH("3- Bajo",K35)))</formula>
    </cfRule>
    <cfRule type="containsText" dxfId="391" priority="407" operator="containsText" text="4- Bajo">
      <formula>NOT(ISERROR(SEARCH("4- Bajo",K35)))</formula>
    </cfRule>
    <cfRule type="containsText" dxfId="390" priority="408" operator="containsText" text="1- Bajo">
      <formula>NOT(ISERROR(SEARCH("1- Bajo",K35)))</formula>
    </cfRule>
  </conditionalFormatting>
  <conditionalFormatting sqref="H35:I35">
    <cfRule type="containsText" dxfId="389" priority="397" operator="containsText" text="3- Moderado">
      <formula>NOT(ISERROR(SEARCH("3- Moderado",H35)))</formula>
    </cfRule>
    <cfRule type="containsText" dxfId="388" priority="398" operator="containsText" text="6- Moderado">
      <formula>NOT(ISERROR(SEARCH("6- Moderado",H35)))</formula>
    </cfRule>
    <cfRule type="containsText" dxfId="387" priority="399" operator="containsText" text="4- Moderado">
      <formula>NOT(ISERROR(SEARCH("4- Moderado",H35)))</formula>
    </cfRule>
    <cfRule type="containsText" dxfId="386" priority="400" operator="containsText" text="3- Bajo">
      <formula>NOT(ISERROR(SEARCH("3- Bajo",H35)))</formula>
    </cfRule>
    <cfRule type="containsText" dxfId="385" priority="401" operator="containsText" text="4- Bajo">
      <formula>NOT(ISERROR(SEARCH("4- Bajo",H35)))</formula>
    </cfRule>
    <cfRule type="containsText" dxfId="384" priority="402" operator="containsText" text="1- Bajo">
      <formula>NOT(ISERROR(SEARCH("1- Bajo",H35)))</formula>
    </cfRule>
  </conditionalFormatting>
  <conditionalFormatting sqref="A35 C35:E35">
    <cfRule type="containsText" dxfId="383" priority="391" operator="containsText" text="3- Moderado">
      <formula>NOT(ISERROR(SEARCH("3- Moderado",A35)))</formula>
    </cfRule>
    <cfRule type="containsText" dxfId="382" priority="392" operator="containsText" text="6- Moderado">
      <formula>NOT(ISERROR(SEARCH("6- Moderado",A35)))</formula>
    </cfRule>
    <cfRule type="containsText" dxfId="381" priority="393" operator="containsText" text="4- Moderado">
      <formula>NOT(ISERROR(SEARCH("4- Moderado",A35)))</formula>
    </cfRule>
    <cfRule type="containsText" dxfId="380" priority="394" operator="containsText" text="3- Bajo">
      <formula>NOT(ISERROR(SEARCH("3- Bajo",A35)))</formula>
    </cfRule>
    <cfRule type="containsText" dxfId="379" priority="395" operator="containsText" text="4- Bajo">
      <formula>NOT(ISERROR(SEARCH("4- Bajo",A35)))</formula>
    </cfRule>
    <cfRule type="containsText" dxfId="378" priority="396" operator="containsText" text="1- Bajo">
      <formula>NOT(ISERROR(SEARCH("1- Bajo",A35)))</formula>
    </cfRule>
  </conditionalFormatting>
  <conditionalFormatting sqref="F35:G35">
    <cfRule type="containsText" dxfId="377" priority="385" operator="containsText" text="3- Moderado">
      <formula>NOT(ISERROR(SEARCH("3- Moderado",F35)))</formula>
    </cfRule>
    <cfRule type="containsText" dxfId="376" priority="386" operator="containsText" text="6- Moderado">
      <formula>NOT(ISERROR(SEARCH("6- Moderado",F35)))</formula>
    </cfRule>
    <cfRule type="containsText" dxfId="375" priority="387" operator="containsText" text="4- Moderado">
      <formula>NOT(ISERROR(SEARCH("4- Moderado",F35)))</formula>
    </cfRule>
    <cfRule type="containsText" dxfId="374" priority="388" operator="containsText" text="3- Bajo">
      <formula>NOT(ISERROR(SEARCH("3- Bajo",F35)))</formula>
    </cfRule>
    <cfRule type="containsText" dxfId="373" priority="389" operator="containsText" text="4- Bajo">
      <formula>NOT(ISERROR(SEARCH("4- Bajo",F35)))</formula>
    </cfRule>
    <cfRule type="containsText" dxfId="372" priority="390" operator="containsText" text="1- Bajo">
      <formula>NOT(ISERROR(SEARCH("1- Bajo",F35)))</formula>
    </cfRule>
  </conditionalFormatting>
  <conditionalFormatting sqref="J35:J39">
    <cfRule type="containsText" dxfId="371" priority="380" operator="containsText" text="Bajo">
      <formula>NOT(ISERROR(SEARCH("Bajo",J35)))</formula>
    </cfRule>
    <cfRule type="containsText" dxfId="370" priority="381" operator="containsText" text="Moderado">
      <formula>NOT(ISERROR(SEARCH("Moderado",J35)))</formula>
    </cfRule>
    <cfRule type="containsText" dxfId="369" priority="382" operator="containsText" text="Alto">
      <formula>NOT(ISERROR(SEARCH("Alto",J35)))</formula>
    </cfRule>
    <cfRule type="containsText" dxfId="368" priority="383" operator="containsText" text="Extremo">
      <formula>NOT(ISERROR(SEARCH("Extremo",J35)))</formula>
    </cfRule>
    <cfRule type="colorScale" priority="384">
      <colorScale>
        <cfvo type="min"/>
        <cfvo type="max"/>
        <color rgb="FFFF7128"/>
        <color rgb="FFFFEF9C"/>
      </colorScale>
    </cfRule>
  </conditionalFormatting>
  <conditionalFormatting sqref="M35:M39">
    <cfRule type="containsText" dxfId="367" priority="355" operator="containsText" text="Moderado">
      <formula>NOT(ISERROR(SEARCH("Moderado",M35)))</formula>
    </cfRule>
    <cfRule type="containsText" dxfId="366" priority="375" operator="containsText" text="Bajo">
      <formula>NOT(ISERROR(SEARCH("Bajo",M35)))</formula>
    </cfRule>
    <cfRule type="containsText" dxfId="365" priority="376" operator="containsText" text="Moderado">
      <formula>NOT(ISERROR(SEARCH("Moderado",M35)))</formula>
    </cfRule>
    <cfRule type="containsText" dxfId="364" priority="377" operator="containsText" text="Alto">
      <formula>NOT(ISERROR(SEARCH("Alto",M35)))</formula>
    </cfRule>
    <cfRule type="containsText" dxfId="363" priority="378" operator="containsText" text="Extremo">
      <formula>NOT(ISERROR(SEARCH("Extremo",M35)))</formula>
    </cfRule>
    <cfRule type="colorScale" priority="379">
      <colorScale>
        <cfvo type="min"/>
        <cfvo type="max"/>
        <color rgb="FFFF7128"/>
        <color rgb="FFFFEF9C"/>
      </colorScale>
    </cfRule>
  </conditionalFormatting>
  <conditionalFormatting sqref="N35">
    <cfRule type="containsText" dxfId="362" priority="369" operator="containsText" text="3- Moderado">
      <formula>NOT(ISERROR(SEARCH("3- Moderado",N35)))</formula>
    </cfRule>
    <cfRule type="containsText" dxfId="361" priority="370" operator="containsText" text="6- Moderado">
      <formula>NOT(ISERROR(SEARCH("6- Moderado",N35)))</formula>
    </cfRule>
    <cfRule type="containsText" dxfId="360" priority="371" operator="containsText" text="4- Moderado">
      <formula>NOT(ISERROR(SEARCH("4- Moderado",N35)))</formula>
    </cfRule>
    <cfRule type="containsText" dxfId="359" priority="372" operator="containsText" text="3- Bajo">
      <formula>NOT(ISERROR(SEARCH("3- Bajo",N35)))</formula>
    </cfRule>
    <cfRule type="containsText" dxfId="358" priority="373" operator="containsText" text="4- Bajo">
      <formula>NOT(ISERROR(SEARCH("4- Bajo",N35)))</formula>
    </cfRule>
    <cfRule type="containsText" dxfId="357" priority="374" operator="containsText" text="1- Bajo">
      <formula>NOT(ISERROR(SEARCH("1- Bajo",N35)))</formula>
    </cfRule>
  </conditionalFormatting>
  <conditionalFormatting sqref="H35:H39">
    <cfRule type="containsText" dxfId="356" priority="356" operator="containsText" text="Muy Alta">
      <formula>NOT(ISERROR(SEARCH("Muy Alta",H35)))</formula>
    </cfRule>
    <cfRule type="containsText" dxfId="355" priority="357" operator="containsText" text="Alta">
      <formula>NOT(ISERROR(SEARCH("Alta",H35)))</formula>
    </cfRule>
    <cfRule type="containsText" dxfId="354" priority="358" operator="containsText" text="Muy Alta">
      <formula>NOT(ISERROR(SEARCH("Muy Alta",H35)))</formula>
    </cfRule>
    <cfRule type="containsText" dxfId="353" priority="363" operator="containsText" text="Muy Baja">
      <formula>NOT(ISERROR(SEARCH("Muy Baja",H35)))</formula>
    </cfRule>
    <cfRule type="containsText" dxfId="352" priority="364" operator="containsText" text="Baja">
      <formula>NOT(ISERROR(SEARCH("Baja",H35)))</formula>
    </cfRule>
    <cfRule type="containsText" dxfId="351" priority="365" operator="containsText" text="Media">
      <formula>NOT(ISERROR(SEARCH("Media",H35)))</formula>
    </cfRule>
    <cfRule type="containsText" dxfId="350" priority="366" operator="containsText" text="Alta">
      <formula>NOT(ISERROR(SEARCH("Alta",H35)))</formula>
    </cfRule>
    <cfRule type="containsText" dxfId="349" priority="368" operator="containsText" text="Muy Alta">
      <formula>NOT(ISERROR(SEARCH("Muy Alta",H35)))</formula>
    </cfRule>
  </conditionalFormatting>
  <conditionalFormatting sqref="I35:I39">
    <cfRule type="containsText" dxfId="348" priority="359" operator="containsText" text="Catastrófico">
      <formula>NOT(ISERROR(SEARCH("Catastrófico",I35)))</formula>
    </cfRule>
    <cfRule type="containsText" dxfId="347" priority="360" operator="containsText" text="Mayor">
      <formula>NOT(ISERROR(SEARCH("Mayor",I35)))</formula>
    </cfRule>
    <cfRule type="containsText" dxfId="346" priority="361" operator="containsText" text="Menor">
      <formula>NOT(ISERROR(SEARCH("Menor",I35)))</formula>
    </cfRule>
    <cfRule type="containsText" dxfId="345" priority="362" operator="containsText" text="Leve">
      <formula>NOT(ISERROR(SEARCH("Leve",I35)))</formula>
    </cfRule>
    <cfRule type="containsText" dxfId="344" priority="367" operator="containsText" text="Moderado">
      <formula>NOT(ISERROR(SEARCH("Moderado",I35)))</formula>
    </cfRule>
  </conditionalFormatting>
  <conditionalFormatting sqref="K35:K39">
    <cfRule type="containsText" dxfId="343" priority="354" operator="containsText" text="Media">
      <formula>NOT(ISERROR(SEARCH("Media",K35)))</formula>
    </cfRule>
  </conditionalFormatting>
  <conditionalFormatting sqref="L35:L39">
    <cfRule type="containsText" dxfId="342" priority="353" operator="containsText" text="Moderado">
      <formula>NOT(ISERROR(SEARCH("Moderado",L35)))</formula>
    </cfRule>
  </conditionalFormatting>
  <conditionalFormatting sqref="J35:J39">
    <cfRule type="containsText" dxfId="341" priority="352" operator="containsText" text="Moderado">
      <formula>NOT(ISERROR(SEARCH("Moderado",J35)))</formula>
    </cfRule>
  </conditionalFormatting>
  <conditionalFormatting sqref="J35:J39">
    <cfRule type="containsText" dxfId="340" priority="350" operator="containsText" text="Bajo">
      <formula>NOT(ISERROR(SEARCH("Bajo",J35)))</formula>
    </cfRule>
    <cfRule type="containsText" dxfId="339" priority="351" operator="containsText" text="Extremo">
      <formula>NOT(ISERROR(SEARCH("Extremo",J35)))</formula>
    </cfRule>
  </conditionalFormatting>
  <conditionalFormatting sqref="K35:K39">
    <cfRule type="containsText" dxfId="338" priority="348" operator="containsText" text="Baja">
      <formula>NOT(ISERROR(SEARCH("Baja",K35)))</formula>
    </cfRule>
    <cfRule type="containsText" dxfId="337" priority="349" operator="containsText" text="Muy Baja">
      <formula>NOT(ISERROR(SEARCH("Muy Baja",K35)))</formula>
    </cfRule>
  </conditionalFormatting>
  <conditionalFormatting sqref="K35:K39">
    <cfRule type="containsText" dxfId="336" priority="346" operator="containsText" text="Muy Alta">
      <formula>NOT(ISERROR(SEARCH("Muy Alta",K35)))</formula>
    </cfRule>
    <cfRule type="containsText" dxfId="335" priority="347" operator="containsText" text="Alta">
      <formula>NOT(ISERROR(SEARCH("Alta",K35)))</formula>
    </cfRule>
  </conditionalFormatting>
  <conditionalFormatting sqref="L35:L39">
    <cfRule type="containsText" dxfId="334" priority="342" operator="containsText" text="Catastrófico">
      <formula>NOT(ISERROR(SEARCH("Catastrófico",L35)))</formula>
    </cfRule>
    <cfRule type="containsText" dxfId="333" priority="343" operator="containsText" text="Mayor">
      <formula>NOT(ISERROR(SEARCH("Mayor",L35)))</formula>
    </cfRule>
    <cfRule type="containsText" dxfId="332" priority="344" operator="containsText" text="Menor">
      <formula>NOT(ISERROR(SEARCH("Menor",L35)))</formula>
    </cfRule>
    <cfRule type="containsText" dxfId="331" priority="345" operator="containsText" text="Leve">
      <formula>NOT(ISERROR(SEARCH("Leve",L35)))</formula>
    </cfRule>
  </conditionalFormatting>
  <conditionalFormatting sqref="K40:L40">
    <cfRule type="containsText" dxfId="330" priority="336" operator="containsText" text="3- Moderado">
      <formula>NOT(ISERROR(SEARCH("3- Moderado",K40)))</formula>
    </cfRule>
    <cfRule type="containsText" dxfId="329" priority="337" operator="containsText" text="6- Moderado">
      <formula>NOT(ISERROR(SEARCH("6- Moderado",K40)))</formula>
    </cfRule>
    <cfRule type="containsText" dxfId="328" priority="338" operator="containsText" text="4- Moderado">
      <formula>NOT(ISERROR(SEARCH("4- Moderado",K40)))</formula>
    </cfRule>
    <cfRule type="containsText" dxfId="327" priority="339" operator="containsText" text="3- Bajo">
      <formula>NOT(ISERROR(SEARCH("3- Bajo",K40)))</formula>
    </cfRule>
    <cfRule type="containsText" dxfId="326" priority="340" operator="containsText" text="4- Bajo">
      <formula>NOT(ISERROR(SEARCH("4- Bajo",K40)))</formula>
    </cfRule>
    <cfRule type="containsText" dxfId="325" priority="341" operator="containsText" text="1- Bajo">
      <formula>NOT(ISERROR(SEARCH("1- Bajo",K40)))</formula>
    </cfRule>
  </conditionalFormatting>
  <conditionalFormatting sqref="H40:I40">
    <cfRule type="containsText" dxfId="324" priority="330" operator="containsText" text="3- Moderado">
      <formula>NOT(ISERROR(SEARCH("3- Moderado",H40)))</formula>
    </cfRule>
    <cfRule type="containsText" dxfId="323" priority="331" operator="containsText" text="6- Moderado">
      <formula>NOT(ISERROR(SEARCH("6- Moderado",H40)))</formula>
    </cfRule>
    <cfRule type="containsText" dxfId="322" priority="332" operator="containsText" text="4- Moderado">
      <formula>NOT(ISERROR(SEARCH("4- Moderado",H40)))</formula>
    </cfRule>
    <cfRule type="containsText" dxfId="321" priority="333" operator="containsText" text="3- Bajo">
      <formula>NOT(ISERROR(SEARCH("3- Bajo",H40)))</formula>
    </cfRule>
    <cfRule type="containsText" dxfId="320" priority="334" operator="containsText" text="4- Bajo">
      <formula>NOT(ISERROR(SEARCH("4- Bajo",H40)))</formula>
    </cfRule>
    <cfRule type="containsText" dxfId="319" priority="335" operator="containsText" text="1- Bajo">
      <formula>NOT(ISERROR(SEARCH("1- Bajo",H40)))</formula>
    </cfRule>
  </conditionalFormatting>
  <conditionalFormatting sqref="A40 C40:E40">
    <cfRule type="containsText" dxfId="318" priority="324" operator="containsText" text="3- Moderado">
      <formula>NOT(ISERROR(SEARCH("3- Moderado",A40)))</formula>
    </cfRule>
    <cfRule type="containsText" dxfId="317" priority="325" operator="containsText" text="6- Moderado">
      <formula>NOT(ISERROR(SEARCH("6- Moderado",A40)))</formula>
    </cfRule>
    <cfRule type="containsText" dxfId="316" priority="326" operator="containsText" text="4- Moderado">
      <formula>NOT(ISERROR(SEARCH("4- Moderado",A40)))</formula>
    </cfRule>
    <cfRule type="containsText" dxfId="315" priority="327" operator="containsText" text="3- Bajo">
      <formula>NOT(ISERROR(SEARCH("3- Bajo",A40)))</formula>
    </cfRule>
    <cfRule type="containsText" dxfId="314" priority="328" operator="containsText" text="4- Bajo">
      <formula>NOT(ISERROR(SEARCH("4- Bajo",A40)))</formula>
    </cfRule>
    <cfRule type="containsText" dxfId="313" priority="329" operator="containsText" text="1- Bajo">
      <formula>NOT(ISERROR(SEARCH("1- Bajo",A40)))</formula>
    </cfRule>
  </conditionalFormatting>
  <conditionalFormatting sqref="F40:G40">
    <cfRule type="containsText" dxfId="312" priority="318" operator="containsText" text="3- Moderado">
      <formula>NOT(ISERROR(SEARCH("3- Moderado",F40)))</formula>
    </cfRule>
    <cfRule type="containsText" dxfId="311" priority="319" operator="containsText" text="6- Moderado">
      <formula>NOT(ISERROR(SEARCH("6- Moderado",F40)))</formula>
    </cfRule>
    <cfRule type="containsText" dxfId="310" priority="320" operator="containsText" text="4- Moderado">
      <formula>NOT(ISERROR(SEARCH("4- Moderado",F40)))</formula>
    </cfRule>
    <cfRule type="containsText" dxfId="309" priority="321" operator="containsText" text="3- Bajo">
      <formula>NOT(ISERROR(SEARCH("3- Bajo",F40)))</formula>
    </cfRule>
    <cfRule type="containsText" dxfId="308" priority="322" operator="containsText" text="4- Bajo">
      <formula>NOT(ISERROR(SEARCH("4- Bajo",F40)))</formula>
    </cfRule>
    <cfRule type="containsText" dxfId="307" priority="323" operator="containsText" text="1- Bajo">
      <formula>NOT(ISERROR(SEARCH("1- Bajo",F40)))</formula>
    </cfRule>
  </conditionalFormatting>
  <conditionalFormatting sqref="J40:J44">
    <cfRule type="containsText" dxfId="306" priority="313" operator="containsText" text="Bajo">
      <formula>NOT(ISERROR(SEARCH("Bajo",J40)))</formula>
    </cfRule>
    <cfRule type="containsText" dxfId="305" priority="314" operator="containsText" text="Moderado">
      <formula>NOT(ISERROR(SEARCH("Moderado",J40)))</formula>
    </cfRule>
    <cfRule type="containsText" dxfId="304" priority="315" operator="containsText" text="Alto">
      <formula>NOT(ISERROR(SEARCH("Alto",J40)))</formula>
    </cfRule>
    <cfRule type="containsText" dxfId="303" priority="316" operator="containsText" text="Extremo">
      <formula>NOT(ISERROR(SEARCH("Extremo",J40)))</formula>
    </cfRule>
    <cfRule type="colorScale" priority="317">
      <colorScale>
        <cfvo type="min"/>
        <cfvo type="max"/>
        <color rgb="FFFF7128"/>
        <color rgb="FFFFEF9C"/>
      </colorScale>
    </cfRule>
  </conditionalFormatting>
  <conditionalFormatting sqref="M40:M44">
    <cfRule type="containsText" dxfId="302" priority="288" operator="containsText" text="Moderado">
      <formula>NOT(ISERROR(SEARCH("Moderado",M40)))</formula>
    </cfRule>
    <cfRule type="containsText" dxfId="301" priority="308" operator="containsText" text="Bajo">
      <formula>NOT(ISERROR(SEARCH("Bajo",M40)))</formula>
    </cfRule>
    <cfRule type="containsText" dxfId="300" priority="309" operator="containsText" text="Moderado">
      <formula>NOT(ISERROR(SEARCH("Moderado",M40)))</formula>
    </cfRule>
    <cfRule type="containsText" dxfId="299" priority="310" operator="containsText" text="Alto">
      <formula>NOT(ISERROR(SEARCH("Alto",M40)))</formula>
    </cfRule>
    <cfRule type="containsText" dxfId="298" priority="311" operator="containsText" text="Extremo">
      <formula>NOT(ISERROR(SEARCH("Extremo",M40)))</formula>
    </cfRule>
    <cfRule type="colorScale" priority="312">
      <colorScale>
        <cfvo type="min"/>
        <cfvo type="max"/>
        <color rgb="FFFF7128"/>
        <color rgb="FFFFEF9C"/>
      </colorScale>
    </cfRule>
  </conditionalFormatting>
  <conditionalFormatting sqref="N40">
    <cfRule type="containsText" dxfId="297" priority="302" operator="containsText" text="3- Moderado">
      <formula>NOT(ISERROR(SEARCH("3- Moderado",N40)))</formula>
    </cfRule>
    <cfRule type="containsText" dxfId="296" priority="303" operator="containsText" text="6- Moderado">
      <formula>NOT(ISERROR(SEARCH("6- Moderado",N40)))</formula>
    </cfRule>
    <cfRule type="containsText" dxfId="295" priority="304" operator="containsText" text="4- Moderado">
      <formula>NOT(ISERROR(SEARCH("4- Moderado",N40)))</formula>
    </cfRule>
    <cfRule type="containsText" dxfId="294" priority="305" operator="containsText" text="3- Bajo">
      <formula>NOT(ISERROR(SEARCH("3- Bajo",N40)))</formula>
    </cfRule>
    <cfRule type="containsText" dxfId="293" priority="306" operator="containsText" text="4- Bajo">
      <formula>NOT(ISERROR(SEARCH("4- Bajo",N40)))</formula>
    </cfRule>
    <cfRule type="containsText" dxfId="292" priority="307" operator="containsText" text="1- Bajo">
      <formula>NOT(ISERROR(SEARCH("1- Bajo",N40)))</formula>
    </cfRule>
  </conditionalFormatting>
  <conditionalFormatting sqref="H40:H44">
    <cfRule type="containsText" dxfId="291" priority="289" operator="containsText" text="Muy Alta">
      <formula>NOT(ISERROR(SEARCH("Muy Alta",H40)))</formula>
    </cfRule>
    <cfRule type="containsText" dxfId="290" priority="290" operator="containsText" text="Alta">
      <formula>NOT(ISERROR(SEARCH("Alta",H40)))</formula>
    </cfRule>
    <cfRule type="containsText" dxfId="289" priority="291" operator="containsText" text="Muy Alta">
      <formula>NOT(ISERROR(SEARCH("Muy Alta",H40)))</formula>
    </cfRule>
    <cfRule type="containsText" dxfId="288" priority="296" operator="containsText" text="Muy Baja">
      <formula>NOT(ISERROR(SEARCH("Muy Baja",H40)))</formula>
    </cfRule>
    <cfRule type="containsText" dxfId="287" priority="297" operator="containsText" text="Baja">
      <formula>NOT(ISERROR(SEARCH("Baja",H40)))</formula>
    </cfRule>
    <cfRule type="containsText" dxfId="286" priority="298" operator="containsText" text="Media">
      <formula>NOT(ISERROR(SEARCH("Media",H40)))</formula>
    </cfRule>
    <cfRule type="containsText" dxfId="285" priority="299" operator="containsText" text="Alta">
      <formula>NOT(ISERROR(SEARCH("Alta",H40)))</formula>
    </cfRule>
    <cfRule type="containsText" dxfId="284" priority="301" operator="containsText" text="Muy Alta">
      <formula>NOT(ISERROR(SEARCH("Muy Alta",H40)))</formula>
    </cfRule>
  </conditionalFormatting>
  <conditionalFormatting sqref="I40:I44">
    <cfRule type="containsText" dxfId="283" priority="292" operator="containsText" text="Catastrófico">
      <formula>NOT(ISERROR(SEARCH("Catastrófico",I40)))</formula>
    </cfRule>
    <cfRule type="containsText" dxfId="282" priority="293" operator="containsText" text="Mayor">
      <formula>NOT(ISERROR(SEARCH("Mayor",I40)))</formula>
    </cfRule>
    <cfRule type="containsText" dxfId="281" priority="294" operator="containsText" text="Menor">
      <formula>NOT(ISERROR(SEARCH("Menor",I40)))</formula>
    </cfRule>
    <cfRule type="containsText" dxfId="280" priority="295" operator="containsText" text="Leve">
      <formula>NOT(ISERROR(SEARCH("Leve",I40)))</formula>
    </cfRule>
    <cfRule type="containsText" dxfId="279" priority="300" operator="containsText" text="Moderado">
      <formula>NOT(ISERROR(SEARCH("Moderado",I40)))</formula>
    </cfRule>
  </conditionalFormatting>
  <conditionalFormatting sqref="K40:K44">
    <cfRule type="containsText" dxfId="278" priority="287" operator="containsText" text="Media">
      <formula>NOT(ISERROR(SEARCH("Media",K40)))</formula>
    </cfRule>
  </conditionalFormatting>
  <conditionalFormatting sqref="L40:L44">
    <cfRule type="containsText" dxfId="277" priority="286" operator="containsText" text="Moderado">
      <formula>NOT(ISERROR(SEARCH("Moderado",L40)))</formula>
    </cfRule>
  </conditionalFormatting>
  <conditionalFormatting sqref="J40:J44">
    <cfRule type="containsText" dxfId="276" priority="285" operator="containsText" text="Moderado">
      <formula>NOT(ISERROR(SEARCH("Moderado",J40)))</formula>
    </cfRule>
  </conditionalFormatting>
  <conditionalFormatting sqref="J40:J44">
    <cfRule type="containsText" dxfId="275" priority="283" operator="containsText" text="Bajo">
      <formula>NOT(ISERROR(SEARCH("Bajo",J40)))</formula>
    </cfRule>
    <cfRule type="containsText" dxfId="274" priority="284" operator="containsText" text="Extremo">
      <formula>NOT(ISERROR(SEARCH("Extremo",J40)))</formula>
    </cfRule>
  </conditionalFormatting>
  <conditionalFormatting sqref="K40:K44">
    <cfRule type="containsText" dxfId="273" priority="281" operator="containsText" text="Baja">
      <formula>NOT(ISERROR(SEARCH("Baja",K40)))</formula>
    </cfRule>
    <cfRule type="containsText" dxfId="272" priority="282" operator="containsText" text="Muy Baja">
      <formula>NOT(ISERROR(SEARCH("Muy Baja",K40)))</formula>
    </cfRule>
  </conditionalFormatting>
  <conditionalFormatting sqref="K40:K44">
    <cfRule type="containsText" dxfId="271" priority="279" operator="containsText" text="Muy Alta">
      <formula>NOT(ISERROR(SEARCH("Muy Alta",K40)))</formula>
    </cfRule>
    <cfRule type="containsText" dxfId="270" priority="280" operator="containsText" text="Alta">
      <formula>NOT(ISERROR(SEARCH("Alta",K40)))</formula>
    </cfRule>
  </conditionalFormatting>
  <conditionalFormatting sqref="L40:L44">
    <cfRule type="containsText" dxfId="269" priority="275" operator="containsText" text="Catastrófico">
      <formula>NOT(ISERROR(SEARCH("Catastrófico",L40)))</formula>
    </cfRule>
    <cfRule type="containsText" dxfId="268" priority="276" operator="containsText" text="Mayor">
      <formula>NOT(ISERROR(SEARCH("Mayor",L40)))</formula>
    </cfRule>
    <cfRule type="containsText" dxfId="267" priority="277" operator="containsText" text="Menor">
      <formula>NOT(ISERROR(SEARCH("Menor",L40)))</formula>
    </cfRule>
    <cfRule type="containsText" dxfId="266" priority="278" operator="containsText" text="Leve">
      <formula>NOT(ISERROR(SEARCH("Leve",L40)))</formula>
    </cfRule>
  </conditionalFormatting>
  <conditionalFormatting sqref="K45:L45">
    <cfRule type="containsText" dxfId="265" priority="269" operator="containsText" text="3- Moderado">
      <formula>NOT(ISERROR(SEARCH("3- Moderado",K45)))</formula>
    </cfRule>
    <cfRule type="containsText" dxfId="264" priority="270" operator="containsText" text="6- Moderado">
      <formula>NOT(ISERROR(SEARCH("6- Moderado",K45)))</formula>
    </cfRule>
    <cfRule type="containsText" dxfId="263" priority="271" operator="containsText" text="4- Moderado">
      <formula>NOT(ISERROR(SEARCH("4- Moderado",K45)))</formula>
    </cfRule>
    <cfRule type="containsText" dxfId="262" priority="272" operator="containsText" text="3- Bajo">
      <formula>NOT(ISERROR(SEARCH("3- Bajo",K45)))</formula>
    </cfRule>
    <cfRule type="containsText" dxfId="261" priority="273" operator="containsText" text="4- Bajo">
      <formula>NOT(ISERROR(SEARCH("4- Bajo",K45)))</formula>
    </cfRule>
    <cfRule type="containsText" dxfId="260" priority="274" operator="containsText" text="1- Bajo">
      <formula>NOT(ISERROR(SEARCH("1- Bajo",K45)))</formula>
    </cfRule>
  </conditionalFormatting>
  <conditionalFormatting sqref="H45:I45">
    <cfRule type="containsText" dxfId="259" priority="263" operator="containsText" text="3- Moderado">
      <formula>NOT(ISERROR(SEARCH("3- Moderado",H45)))</formula>
    </cfRule>
    <cfRule type="containsText" dxfId="258" priority="264" operator="containsText" text="6- Moderado">
      <formula>NOT(ISERROR(SEARCH("6- Moderado",H45)))</formula>
    </cfRule>
    <cfRule type="containsText" dxfId="257" priority="265" operator="containsText" text="4- Moderado">
      <formula>NOT(ISERROR(SEARCH("4- Moderado",H45)))</formula>
    </cfRule>
    <cfRule type="containsText" dxfId="256" priority="266" operator="containsText" text="3- Bajo">
      <formula>NOT(ISERROR(SEARCH("3- Bajo",H45)))</formula>
    </cfRule>
    <cfRule type="containsText" dxfId="255" priority="267" operator="containsText" text="4- Bajo">
      <formula>NOT(ISERROR(SEARCH("4- Bajo",H45)))</formula>
    </cfRule>
    <cfRule type="containsText" dxfId="254" priority="268" operator="containsText" text="1- Bajo">
      <formula>NOT(ISERROR(SEARCH("1- Bajo",H45)))</formula>
    </cfRule>
  </conditionalFormatting>
  <conditionalFormatting sqref="A45 C45:E45">
    <cfRule type="containsText" dxfId="253" priority="257" operator="containsText" text="3- Moderado">
      <formula>NOT(ISERROR(SEARCH("3- Moderado",A45)))</formula>
    </cfRule>
    <cfRule type="containsText" dxfId="252" priority="258" operator="containsText" text="6- Moderado">
      <formula>NOT(ISERROR(SEARCH("6- Moderado",A45)))</formula>
    </cfRule>
    <cfRule type="containsText" dxfId="251" priority="259" operator="containsText" text="4- Moderado">
      <formula>NOT(ISERROR(SEARCH("4- Moderado",A45)))</formula>
    </cfRule>
    <cfRule type="containsText" dxfId="250" priority="260" operator="containsText" text="3- Bajo">
      <formula>NOT(ISERROR(SEARCH("3- Bajo",A45)))</formula>
    </cfRule>
    <cfRule type="containsText" dxfId="249" priority="261" operator="containsText" text="4- Bajo">
      <formula>NOT(ISERROR(SEARCH("4- Bajo",A45)))</formula>
    </cfRule>
    <cfRule type="containsText" dxfId="248" priority="262" operator="containsText" text="1- Bajo">
      <formula>NOT(ISERROR(SEARCH("1- Bajo",A45)))</formula>
    </cfRule>
  </conditionalFormatting>
  <conditionalFormatting sqref="F45:G45">
    <cfRule type="containsText" dxfId="247" priority="251" operator="containsText" text="3- Moderado">
      <formula>NOT(ISERROR(SEARCH("3- Moderado",F45)))</formula>
    </cfRule>
    <cfRule type="containsText" dxfId="246" priority="252" operator="containsText" text="6- Moderado">
      <formula>NOT(ISERROR(SEARCH("6- Moderado",F45)))</formula>
    </cfRule>
    <cfRule type="containsText" dxfId="245" priority="253" operator="containsText" text="4- Moderado">
      <formula>NOT(ISERROR(SEARCH("4- Moderado",F45)))</formula>
    </cfRule>
    <cfRule type="containsText" dxfId="244" priority="254" operator="containsText" text="3- Bajo">
      <formula>NOT(ISERROR(SEARCH("3- Bajo",F45)))</formula>
    </cfRule>
    <cfRule type="containsText" dxfId="243" priority="255" operator="containsText" text="4- Bajo">
      <formula>NOT(ISERROR(SEARCH("4- Bajo",F45)))</formula>
    </cfRule>
    <cfRule type="containsText" dxfId="242" priority="256" operator="containsText" text="1- Bajo">
      <formula>NOT(ISERROR(SEARCH("1- Bajo",F45)))</formula>
    </cfRule>
  </conditionalFormatting>
  <conditionalFormatting sqref="J45:J49">
    <cfRule type="containsText" dxfId="241" priority="246" operator="containsText" text="Bajo">
      <formula>NOT(ISERROR(SEARCH("Bajo",J45)))</formula>
    </cfRule>
    <cfRule type="containsText" dxfId="240" priority="247" operator="containsText" text="Moderado">
      <formula>NOT(ISERROR(SEARCH("Moderado",J45)))</formula>
    </cfRule>
    <cfRule type="containsText" dxfId="239" priority="248" operator="containsText" text="Alto">
      <formula>NOT(ISERROR(SEARCH("Alto",J45)))</formula>
    </cfRule>
    <cfRule type="containsText" dxfId="238" priority="249" operator="containsText" text="Extremo">
      <formula>NOT(ISERROR(SEARCH("Extremo",J45)))</formula>
    </cfRule>
    <cfRule type="colorScale" priority="250">
      <colorScale>
        <cfvo type="min"/>
        <cfvo type="max"/>
        <color rgb="FFFF7128"/>
        <color rgb="FFFFEF9C"/>
      </colorScale>
    </cfRule>
  </conditionalFormatting>
  <conditionalFormatting sqref="M45:M49">
    <cfRule type="containsText" dxfId="237" priority="221" operator="containsText" text="Moderado">
      <formula>NOT(ISERROR(SEARCH("Moderado",M45)))</formula>
    </cfRule>
    <cfRule type="containsText" dxfId="236" priority="241" operator="containsText" text="Bajo">
      <formula>NOT(ISERROR(SEARCH("Bajo",M45)))</formula>
    </cfRule>
    <cfRule type="containsText" dxfId="235" priority="242" operator="containsText" text="Moderado">
      <formula>NOT(ISERROR(SEARCH("Moderado",M45)))</formula>
    </cfRule>
    <cfRule type="containsText" dxfId="234" priority="243" operator="containsText" text="Alto">
      <formula>NOT(ISERROR(SEARCH("Alto",M45)))</formula>
    </cfRule>
    <cfRule type="containsText" dxfId="233" priority="244" operator="containsText" text="Extremo">
      <formula>NOT(ISERROR(SEARCH("Extremo",M45)))</formula>
    </cfRule>
    <cfRule type="colorScale" priority="245">
      <colorScale>
        <cfvo type="min"/>
        <cfvo type="max"/>
        <color rgb="FFFF7128"/>
        <color rgb="FFFFEF9C"/>
      </colorScale>
    </cfRule>
  </conditionalFormatting>
  <conditionalFormatting sqref="N45">
    <cfRule type="containsText" dxfId="232" priority="235" operator="containsText" text="3- Moderado">
      <formula>NOT(ISERROR(SEARCH("3- Moderado",N45)))</formula>
    </cfRule>
    <cfRule type="containsText" dxfId="231" priority="236" operator="containsText" text="6- Moderado">
      <formula>NOT(ISERROR(SEARCH("6- Moderado",N45)))</formula>
    </cfRule>
    <cfRule type="containsText" dxfId="230" priority="237" operator="containsText" text="4- Moderado">
      <formula>NOT(ISERROR(SEARCH("4- Moderado",N45)))</formula>
    </cfRule>
    <cfRule type="containsText" dxfId="229" priority="238" operator="containsText" text="3- Bajo">
      <formula>NOT(ISERROR(SEARCH("3- Bajo",N45)))</formula>
    </cfRule>
    <cfRule type="containsText" dxfId="228" priority="239" operator="containsText" text="4- Bajo">
      <formula>NOT(ISERROR(SEARCH("4- Bajo",N45)))</formula>
    </cfRule>
    <cfRule type="containsText" dxfId="227" priority="240" operator="containsText" text="1- Bajo">
      <formula>NOT(ISERROR(SEARCH("1- Bajo",N45)))</formula>
    </cfRule>
  </conditionalFormatting>
  <conditionalFormatting sqref="H45:H49">
    <cfRule type="containsText" dxfId="226" priority="222" operator="containsText" text="Muy Alta">
      <formula>NOT(ISERROR(SEARCH("Muy Alta",H45)))</formula>
    </cfRule>
    <cfRule type="containsText" dxfId="225" priority="223" operator="containsText" text="Alta">
      <formula>NOT(ISERROR(SEARCH("Alta",H45)))</formula>
    </cfRule>
    <cfRule type="containsText" dxfId="224" priority="224" operator="containsText" text="Muy Alta">
      <formula>NOT(ISERROR(SEARCH("Muy Alta",H45)))</formula>
    </cfRule>
    <cfRule type="containsText" dxfId="223" priority="229" operator="containsText" text="Muy Baja">
      <formula>NOT(ISERROR(SEARCH("Muy Baja",H45)))</formula>
    </cfRule>
    <cfRule type="containsText" dxfId="222" priority="230" operator="containsText" text="Baja">
      <formula>NOT(ISERROR(SEARCH("Baja",H45)))</formula>
    </cfRule>
    <cfRule type="containsText" dxfId="221" priority="231" operator="containsText" text="Media">
      <formula>NOT(ISERROR(SEARCH("Media",H45)))</formula>
    </cfRule>
    <cfRule type="containsText" dxfId="220" priority="232" operator="containsText" text="Alta">
      <formula>NOT(ISERROR(SEARCH("Alta",H45)))</formula>
    </cfRule>
    <cfRule type="containsText" dxfId="219" priority="234" operator="containsText" text="Muy Alta">
      <formula>NOT(ISERROR(SEARCH("Muy Alta",H45)))</formula>
    </cfRule>
  </conditionalFormatting>
  <conditionalFormatting sqref="I45:I49">
    <cfRule type="containsText" dxfId="218" priority="225" operator="containsText" text="Catastrófico">
      <formula>NOT(ISERROR(SEARCH("Catastrófico",I45)))</formula>
    </cfRule>
    <cfRule type="containsText" dxfId="217" priority="226" operator="containsText" text="Mayor">
      <formula>NOT(ISERROR(SEARCH("Mayor",I45)))</formula>
    </cfRule>
    <cfRule type="containsText" dxfId="216" priority="227" operator="containsText" text="Menor">
      <formula>NOT(ISERROR(SEARCH("Menor",I45)))</formula>
    </cfRule>
    <cfRule type="containsText" dxfId="215" priority="228" operator="containsText" text="Leve">
      <formula>NOT(ISERROR(SEARCH("Leve",I45)))</formula>
    </cfRule>
    <cfRule type="containsText" dxfId="214" priority="233" operator="containsText" text="Moderado">
      <formula>NOT(ISERROR(SEARCH("Moderado",I45)))</formula>
    </cfRule>
  </conditionalFormatting>
  <conditionalFormatting sqref="K45:K49">
    <cfRule type="containsText" dxfId="213" priority="220" operator="containsText" text="Media">
      <formula>NOT(ISERROR(SEARCH("Media",K45)))</formula>
    </cfRule>
  </conditionalFormatting>
  <conditionalFormatting sqref="L45:L49">
    <cfRule type="containsText" dxfId="212" priority="219" operator="containsText" text="Moderado">
      <formula>NOT(ISERROR(SEARCH("Moderado",L45)))</formula>
    </cfRule>
  </conditionalFormatting>
  <conditionalFormatting sqref="J45:J49">
    <cfRule type="containsText" dxfId="211" priority="218" operator="containsText" text="Moderado">
      <formula>NOT(ISERROR(SEARCH("Moderado",J45)))</formula>
    </cfRule>
  </conditionalFormatting>
  <conditionalFormatting sqref="J45:J49">
    <cfRule type="containsText" dxfId="210" priority="216" operator="containsText" text="Bajo">
      <formula>NOT(ISERROR(SEARCH("Bajo",J45)))</formula>
    </cfRule>
    <cfRule type="containsText" dxfId="209" priority="217" operator="containsText" text="Extremo">
      <formula>NOT(ISERROR(SEARCH("Extremo",J45)))</formula>
    </cfRule>
  </conditionalFormatting>
  <conditionalFormatting sqref="K45:K49">
    <cfRule type="containsText" dxfId="208" priority="214" operator="containsText" text="Baja">
      <formula>NOT(ISERROR(SEARCH("Baja",K45)))</formula>
    </cfRule>
    <cfRule type="containsText" dxfId="207" priority="215" operator="containsText" text="Muy Baja">
      <formula>NOT(ISERROR(SEARCH("Muy Baja",K45)))</formula>
    </cfRule>
  </conditionalFormatting>
  <conditionalFormatting sqref="K45:K49">
    <cfRule type="containsText" dxfId="206" priority="212" operator="containsText" text="Muy Alta">
      <formula>NOT(ISERROR(SEARCH("Muy Alta",K45)))</formula>
    </cfRule>
    <cfRule type="containsText" dxfId="205" priority="213" operator="containsText" text="Alta">
      <formula>NOT(ISERROR(SEARCH("Alta",K45)))</formula>
    </cfRule>
  </conditionalFormatting>
  <conditionalFormatting sqref="L45:L49">
    <cfRule type="containsText" dxfId="204" priority="208" operator="containsText" text="Catastrófico">
      <formula>NOT(ISERROR(SEARCH("Catastrófico",L45)))</formula>
    </cfRule>
    <cfRule type="containsText" dxfId="203" priority="209" operator="containsText" text="Mayor">
      <formula>NOT(ISERROR(SEARCH("Mayor",L45)))</formula>
    </cfRule>
    <cfRule type="containsText" dxfId="202" priority="210" operator="containsText" text="Menor">
      <formula>NOT(ISERROR(SEARCH("Menor",L45)))</formula>
    </cfRule>
    <cfRule type="containsText" dxfId="201" priority="211" operator="containsText" text="Leve">
      <formula>NOT(ISERROR(SEARCH("Leve",L45)))</formula>
    </cfRule>
  </conditionalFormatting>
  <conditionalFormatting sqref="K50:L50">
    <cfRule type="containsText" dxfId="200" priority="202" operator="containsText" text="3- Moderado">
      <formula>NOT(ISERROR(SEARCH("3- Moderado",K50)))</formula>
    </cfRule>
    <cfRule type="containsText" dxfId="199" priority="203" operator="containsText" text="6- Moderado">
      <formula>NOT(ISERROR(SEARCH("6- Moderado",K50)))</formula>
    </cfRule>
    <cfRule type="containsText" dxfId="198" priority="204" operator="containsText" text="4- Moderado">
      <formula>NOT(ISERROR(SEARCH("4- Moderado",K50)))</formula>
    </cfRule>
    <cfRule type="containsText" dxfId="197" priority="205" operator="containsText" text="3- Bajo">
      <formula>NOT(ISERROR(SEARCH("3- Bajo",K50)))</formula>
    </cfRule>
    <cfRule type="containsText" dxfId="196" priority="206" operator="containsText" text="4- Bajo">
      <formula>NOT(ISERROR(SEARCH("4- Bajo",K50)))</formula>
    </cfRule>
    <cfRule type="containsText" dxfId="195" priority="207" operator="containsText" text="1- Bajo">
      <formula>NOT(ISERROR(SEARCH("1- Bajo",K50)))</formula>
    </cfRule>
  </conditionalFormatting>
  <conditionalFormatting sqref="H50:I50">
    <cfRule type="containsText" dxfId="194" priority="196" operator="containsText" text="3- Moderado">
      <formula>NOT(ISERROR(SEARCH("3- Moderado",H50)))</formula>
    </cfRule>
    <cfRule type="containsText" dxfId="193" priority="197" operator="containsText" text="6- Moderado">
      <formula>NOT(ISERROR(SEARCH("6- Moderado",H50)))</formula>
    </cfRule>
    <cfRule type="containsText" dxfId="192" priority="198" operator="containsText" text="4- Moderado">
      <formula>NOT(ISERROR(SEARCH("4- Moderado",H50)))</formula>
    </cfRule>
    <cfRule type="containsText" dxfId="191" priority="199" operator="containsText" text="3- Bajo">
      <formula>NOT(ISERROR(SEARCH("3- Bajo",H50)))</formula>
    </cfRule>
    <cfRule type="containsText" dxfId="190" priority="200" operator="containsText" text="4- Bajo">
      <formula>NOT(ISERROR(SEARCH("4- Bajo",H50)))</formula>
    </cfRule>
    <cfRule type="containsText" dxfId="189" priority="201" operator="containsText" text="1- Bajo">
      <formula>NOT(ISERROR(SEARCH("1- Bajo",H50)))</formula>
    </cfRule>
  </conditionalFormatting>
  <conditionalFormatting sqref="A50 C50:E50">
    <cfRule type="containsText" dxfId="188" priority="190" operator="containsText" text="3- Moderado">
      <formula>NOT(ISERROR(SEARCH("3- Moderado",A50)))</formula>
    </cfRule>
    <cfRule type="containsText" dxfId="187" priority="191" operator="containsText" text="6- Moderado">
      <formula>NOT(ISERROR(SEARCH("6- Moderado",A50)))</formula>
    </cfRule>
    <cfRule type="containsText" dxfId="186" priority="192" operator="containsText" text="4- Moderado">
      <formula>NOT(ISERROR(SEARCH("4- Moderado",A50)))</formula>
    </cfRule>
    <cfRule type="containsText" dxfId="185" priority="193" operator="containsText" text="3- Bajo">
      <formula>NOT(ISERROR(SEARCH("3- Bajo",A50)))</formula>
    </cfRule>
    <cfRule type="containsText" dxfId="184" priority="194" operator="containsText" text="4- Bajo">
      <formula>NOT(ISERROR(SEARCH("4- Bajo",A50)))</formula>
    </cfRule>
    <cfRule type="containsText" dxfId="183" priority="195" operator="containsText" text="1- Bajo">
      <formula>NOT(ISERROR(SEARCH("1- Bajo",A50)))</formula>
    </cfRule>
  </conditionalFormatting>
  <conditionalFormatting sqref="F50:G50">
    <cfRule type="containsText" dxfId="182" priority="184" operator="containsText" text="3- Moderado">
      <formula>NOT(ISERROR(SEARCH("3- Moderado",F50)))</formula>
    </cfRule>
    <cfRule type="containsText" dxfId="181" priority="185" operator="containsText" text="6- Moderado">
      <formula>NOT(ISERROR(SEARCH("6- Moderado",F50)))</formula>
    </cfRule>
    <cfRule type="containsText" dxfId="180" priority="186" operator="containsText" text="4- Moderado">
      <formula>NOT(ISERROR(SEARCH("4- Moderado",F50)))</formula>
    </cfRule>
    <cfRule type="containsText" dxfId="179" priority="187" operator="containsText" text="3- Bajo">
      <formula>NOT(ISERROR(SEARCH("3- Bajo",F50)))</formula>
    </cfRule>
    <cfRule type="containsText" dxfId="178" priority="188" operator="containsText" text="4- Bajo">
      <formula>NOT(ISERROR(SEARCH("4- Bajo",F50)))</formula>
    </cfRule>
    <cfRule type="containsText" dxfId="177" priority="189" operator="containsText" text="1- Bajo">
      <formula>NOT(ISERROR(SEARCH("1- Bajo",F50)))</formula>
    </cfRule>
  </conditionalFormatting>
  <conditionalFormatting sqref="J50:J54">
    <cfRule type="containsText" dxfId="176" priority="179" operator="containsText" text="Bajo">
      <formula>NOT(ISERROR(SEARCH("Bajo",J50)))</formula>
    </cfRule>
    <cfRule type="containsText" dxfId="175" priority="180" operator="containsText" text="Moderado">
      <formula>NOT(ISERROR(SEARCH("Moderado",J50)))</formula>
    </cfRule>
    <cfRule type="containsText" dxfId="174" priority="181" operator="containsText" text="Alto">
      <formula>NOT(ISERROR(SEARCH("Alto",J50)))</formula>
    </cfRule>
    <cfRule type="containsText" dxfId="173" priority="182" operator="containsText" text="Extremo">
      <formula>NOT(ISERROR(SEARCH("Extremo",J50)))</formula>
    </cfRule>
    <cfRule type="colorScale" priority="183">
      <colorScale>
        <cfvo type="min"/>
        <cfvo type="max"/>
        <color rgb="FFFF7128"/>
        <color rgb="FFFFEF9C"/>
      </colorScale>
    </cfRule>
  </conditionalFormatting>
  <conditionalFormatting sqref="M50:M54">
    <cfRule type="containsText" dxfId="172" priority="154" operator="containsText" text="Moderado">
      <formula>NOT(ISERROR(SEARCH("Moderado",M50)))</formula>
    </cfRule>
    <cfRule type="containsText" dxfId="171" priority="174" operator="containsText" text="Bajo">
      <formula>NOT(ISERROR(SEARCH("Bajo",M50)))</formula>
    </cfRule>
    <cfRule type="containsText" dxfId="170" priority="175" operator="containsText" text="Moderado">
      <formula>NOT(ISERROR(SEARCH("Moderado",M50)))</formula>
    </cfRule>
    <cfRule type="containsText" dxfId="169" priority="176" operator="containsText" text="Alto">
      <formula>NOT(ISERROR(SEARCH("Alto",M50)))</formula>
    </cfRule>
    <cfRule type="containsText" dxfId="168" priority="177" operator="containsText" text="Extremo">
      <formula>NOT(ISERROR(SEARCH("Extremo",M50)))</formula>
    </cfRule>
    <cfRule type="colorScale" priority="178">
      <colorScale>
        <cfvo type="min"/>
        <cfvo type="max"/>
        <color rgb="FFFF7128"/>
        <color rgb="FFFFEF9C"/>
      </colorScale>
    </cfRule>
  </conditionalFormatting>
  <conditionalFormatting sqref="N50">
    <cfRule type="containsText" dxfId="167" priority="168" operator="containsText" text="3- Moderado">
      <formula>NOT(ISERROR(SEARCH("3- Moderado",N50)))</formula>
    </cfRule>
    <cfRule type="containsText" dxfId="166" priority="169" operator="containsText" text="6- Moderado">
      <formula>NOT(ISERROR(SEARCH("6- Moderado",N50)))</formula>
    </cfRule>
    <cfRule type="containsText" dxfId="165" priority="170" operator="containsText" text="4- Moderado">
      <formula>NOT(ISERROR(SEARCH("4- Moderado",N50)))</formula>
    </cfRule>
    <cfRule type="containsText" dxfId="164" priority="171" operator="containsText" text="3- Bajo">
      <formula>NOT(ISERROR(SEARCH("3- Bajo",N50)))</formula>
    </cfRule>
    <cfRule type="containsText" dxfId="163" priority="172" operator="containsText" text="4- Bajo">
      <formula>NOT(ISERROR(SEARCH("4- Bajo",N50)))</formula>
    </cfRule>
    <cfRule type="containsText" dxfId="162" priority="173" operator="containsText" text="1- Bajo">
      <formula>NOT(ISERROR(SEARCH("1- Bajo",N50)))</formula>
    </cfRule>
  </conditionalFormatting>
  <conditionalFormatting sqref="H50:H54">
    <cfRule type="containsText" dxfId="161" priority="155" operator="containsText" text="Muy Alta">
      <formula>NOT(ISERROR(SEARCH("Muy Alta",H50)))</formula>
    </cfRule>
    <cfRule type="containsText" dxfId="160" priority="156" operator="containsText" text="Alta">
      <formula>NOT(ISERROR(SEARCH("Alta",H50)))</formula>
    </cfRule>
    <cfRule type="containsText" dxfId="159" priority="157" operator="containsText" text="Muy Alta">
      <formula>NOT(ISERROR(SEARCH("Muy Alta",H50)))</formula>
    </cfRule>
    <cfRule type="containsText" dxfId="158" priority="162" operator="containsText" text="Muy Baja">
      <formula>NOT(ISERROR(SEARCH("Muy Baja",H50)))</formula>
    </cfRule>
    <cfRule type="containsText" dxfId="157" priority="163" operator="containsText" text="Baja">
      <formula>NOT(ISERROR(SEARCH("Baja",H50)))</formula>
    </cfRule>
    <cfRule type="containsText" dxfId="156" priority="164" operator="containsText" text="Media">
      <formula>NOT(ISERROR(SEARCH("Media",H50)))</formula>
    </cfRule>
    <cfRule type="containsText" dxfId="155" priority="165" operator="containsText" text="Alta">
      <formula>NOT(ISERROR(SEARCH("Alta",H50)))</formula>
    </cfRule>
    <cfRule type="containsText" dxfId="154" priority="167" operator="containsText" text="Muy Alta">
      <formula>NOT(ISERROR(SEARCH("Muy Alta",H50)))</formula>
    </cfRule>
  </conditionalFormatting>
  <conditionalFormatting sqref="I50:I54">
    <cfRule type="containsText" dxfId="153" priority="158" operator="containsText" text="Catastrófico">
      <formula>NOT(ISERROR(SEARCH("Catastrófico",I50)))</formula>
    </cfRule>
    <cfRule type="containsText" dxfId="152" priority="159" operator="containsText" text="Mayor">
      <formula>NOT(ISERROR(SEARCH("Mayor",I50)))</formula>
    </cfRule>
    <cfRule type="containsText" dxfId="151" priority="160" operator="containsText" text="Menor">
      <formula>NOT(ISERROR(SEARCH("Menor",I50)))</formula>
    </cfRule>
    <cfRule type="containsText" dxfId="150" priority="161" operator="containsText" text="Leve">
      <formula>NOT(ISERROR(SEARCH("Leve",I50)))</formula>
    </cfRule>
    <cfRule type="containsText" dxfId="149" priority="166" operator="containsText" text="Moderado">
      <formula>NOT(ISERROR(SEARCH("Moderado",I50)))</formula>
    </cfRule>
  </conditionalFormatting>
  <conditionalFormatting sqref="K50:K54">
    <cfRule type="containsText" dxfId="148" priority="153" operator="containsText" text="Media">
      <formula>NOT(ISERROR(SEARCH("Media",K50)))</formula>
    </cfRule>
  </conditionalFormatting>
  <conditionalFormatting sqref="L50:L54">
    <cfRule type="containsText" dxfId="147" priority="152" operator="containsText" text="Moderado">
      <formula>NOT(ISERROR(SEARCH("Moderado",L50)))</formula>
    </cfRule>
  </conditionalFormatting>
  <conditionalFormatting sqref="J50:J54">
    <cfRule type="containsText" dxfId="146" priority="151" operator="containsText" text="Moderado">
      <formula>NOT(ISERROR(SEARCH("Moderado",J50)))</formula>
    </cfRule>
  </conditionalFormatting>
  <conditionalFormatting sqref="J50:J54">
    <cfRule type="containsText" dxfId="145" priority="149" operator="containsText" text="Bajo">
      <formula>NOT(ISERROR(SEARCH("Bajo",J50)))</formula>
    </cfRule>
    <cfRule type="containsText" dxfId="144" priority="150" operator="containsText" text="Extremo">
      <formula>NOT(ISERROR(SEARCH("Extremo",J50)))</formula>
    </cfRule>
  </conditionalFormatting>
  <conditionalFormatting sqref="K50:K54">
    <cfRule type="containsText" dxfId="143" priority="147" operator="containsText" text="Baja">
      <formula>NOT(ISERROR(SEARCH("Baja",K50)))</formula>
    </cfRule>
    <cfRule type="containsText" dxfId="142" priority="148" operator="containsText" text="Muy Baja">
      <formula>NOT(ISERROR(SEARCH("Muy Baja",K50)))</formula>
    </cfRule>
  </conditionalFormatting>
  <conditionalFormatting sqref="K50:K54">
    <cfRule type="containsText" dxfId="141" priority="145" operator="containsText" text="Muy Alta">
      <formula>NOT(ISERROR(SEARCH("Muy Alta",K50)))</formula>
    </cfRule>
    <cfRule type="containsText" dxfId="140" priority="146" operator="containsText" text="Alta">
      <formula>NOT(ISERROR(SEARCH("Alta",K50)))</formula>
    </cfRule>
  </conditionalFormatting>
  <conditionalFormatting sqref="L50:L54">
    <cfRule type="containsText" dxfId="139" priority="141" operator="containsText" text="Catastrófico">
      <formula>NOT(ISERROR(SEARCH("Catastrófico",L50)))</formula>
    </cfRule>
    <cfRule type="containsText" dxfId="138" priority="142" operator="containsText" text="Mayor">
      <formula>NOT(ISERROR(SEARCH("Mayor",L50)))</formula>
    </cfRule>
    <cfRule type="containsText" dxfId="137" priority="143" operator="containsText" text="Menor">
      <formula>NOT(ISERROR(SEARCH("Menor",L50)))</formula>
    </cfRule>
    <cfRule type="containsText" dxfId="136" priority="144" operator="containsText" text="Leve">
      <formula>NOT(ISERROR(SEARCH("Leve",L50)))</formula>
    </cfRule>
  </conditionalFormatting>
  <conditionalFormatting sqref="K55:L55">
    <cfRule type="containsText" dxfId="135" priority="135" operator="containsText" text="3- Moderado">
      <formula>NOT(ISERROR(SEARCH("3- Moderado",K55)))</formula>
    </cfRule>
    <cfRule type="containsText" dxfId="134" priority="136" operator="containsText" text="6- Moderado">
      <formula>NOT(ISERROR(SEARCH("6- Moderado",K55)))</formula>
    </cfRule>
    <cfRule type="containsText" dxfId="133" priority="137" operator="containsText" text="4- Moderado">
      <formula>NOT(ISERROR(SEARCH("4- Moderado",K55)))</formula>
    </cfRule>
    <cfRule type="containsText" dxfId="132" priority="138" operator="containsText" text="3- Bajo">
      <formula>NOT(ISERROR(SEARCH("3- Bajo",K55)))</formula>
    </cfRule>
    <cfRule type="containsText" dxfId="131" priority="139" operator="containsText" text="4- Bajo">
      <formula>NOT(ISERROR(SEARCH("4- Bajo",K55)))</formula>
    </cfRule>
    <cfRule type="containsText" dxfId="130" priority="140" operator="containsText" text="1- Bajo">
      <formula>NOT(ISERROR(SEARCH("1- Bajo",K55)))</formula>
    </cfRule>
  </conditionalFormatting>
  <conditionalFormatting sqref="H55:I55">
    <cfRule type="containsText" dxfId="129" priority="129" operator="containsText" text="3- Moderado">
      <formula>NOT(ISERROR(SEARCH("3- Moderado",H55)))</formula>
    </cfRule>
    <cfRule type="containsText" dxfId="128" priority="130" operator="containsText" text="6- Moderado">
      <formula>NOT(ISERROR(SEARCH("6- Moderado",H55)))</formula>
    </cfRule>
    <cfRule type="containsText" dxfId="127" priority="131" operator="containsText" text="4- Moderado">
      <formula>NOT(ISERROR(SEARCH("4- Moderado",H55)))</formula>
    </cfRule>
    <cfRule type="containsText" dxfId="126" priority="132" operator="containsText" text="3- Bajo">
      <formula>NOT(ISERROR(SEARCH("3- Bajo",H55)))</formula>
    </cfRule>
    <cfRule type="containsText" dxfId="125" priority="133" operator="containsText" text="4- Bajo">
      <formula>NOT(ISERROR(SEARCH("4- Bajo",H55)))</formula>
    </cfRule>
    <cfRule type="containsText" dxfId="124" priority="134" operator="containsText" text="1- Bajo">
      <formula>NOT(ISERROR(SEARCH("1- Bajo",H55)))</formula>
    </cfRule>
  </conditionalFormatting>
  <conditionalFormatting sqref="A55 C55:E55">
    <cfRule type="containsText" dxfId="123" priority="123" operator="containsText" text="3- Moderado">
      <formula>NOT(ISERROR(SEARCH("3- Moderado",A55)))</formula>
    </cfRule>
    <cfRule type="containsText" dxfId="122" priority="124" operator="containsText" text="6- Moderado">
      <formula>NOT(ISERROR(SEARCH("6- Moderado",A55)))</formula>
    </cfRule>
    <cfRule type="containsText" dxfId="121" priority="125" operator="containsText" text="4- Moderado">
      <formula>NOT(ISERROR(SEARCH("4- Moderado",A55)))</formula>
    </cfRule>
    <cfRule type="containsText" dxfId="120" priority="126" operator="containsText" text="3- Bajo">
      <formula>NOT(ISERROR(SEARCH("3- Bajo",A55)))</formula>
    </cfRule>
    <cfRule type="containsText" dxfId="119" priority="127" operator="containsText" text="4- Bajo">
      <formula>NOT(ISERROR(SEARCH("4- Bajo",A55)))</formula>
    </cfRule>
    <cfRule type="containsText" dxfId="118" priority="128" operator="containsText" text="1- Bajo">
      <formula>NOT(ISERROR(SEARCH("1- Bajo",A55)))</formula>
    </cfRule>
  </conditionalFormatting>
  <conditionalFormatting sqref="F55:G55">
    <cfRule type="containsText" dxfId="117" priority="117" operator="containsText" text="3- Moderado">
      <formula>NOT(ISERROR(SEARCH("3- Moderado",F55)))</formula>
    </cfRule>
    <cfRule type="containsText" dxfId="116" priority="118" operator="containsText" text="6- Moderado">
      <formula>NOT(ISERROR(SEARCH("6- Moderado",F55)))</formula>
    </cfRule>
    <cfRule type="containsText" dxfId="115" priority="119" operator="containsText" text="4- Moderado">
      <formula>NOT(ISERROR(SEARCH("4- Moderado",F55)))</formula>
    </cfRule>
    <cfRule type="containsText" dxfId="114" priority="120" operator="containsText" text="3- Bajo">
      <formula>NOT(ISERROR(SEARCH("3- Bajo",F55)))</formula>
    </cfRule>
    <cfRule type="containsText" dxfId="113" priority="121" operator="containsText" text="4- Bajo">
      <formula>NOT(ISERROR(SEARCH("4- Bajo",F55)))</formula>
    </cfRule>
    <cfRule type="containsText" dxfId="112" priority="122" operator="containsText" text="1- Bajo">
      <formula>NOT(ISERROR(SEARCH("1- Bajo",F55)))</formula>
    </cfRule>
  </conditionalFormatting>
  <conditionalFormatting sqref="J55:J59">
    <cfRule type="containsText" dxfId="111" priority="112" operator="containsText" text="Bajo">
      <formula>NOT(ISERROR(SEARCH("Bajo",J55)))</formula>
    </cfRule>
    <cfRule type="containsText" dxfId="110" priority="113" operator="containsText" text="Moderado">
      <formula>NOT(ISERROR(SEARCH("Moderado",J55)))</formula>
    </cfRule>
    <cfRule type="containsText" dxfId="109" priority="114" operator="containsText" text="Alto">
      <formula>NOT(ISERROR(SEARCH("Alto",J55)))</formula>
    </cfRule>
    <cfRule type="containsText" dxfId="108" priority="115" operator="containsText" text="Extremo">
      <formula>NOT(ISERROR(SEARCH("Extremo",J55)))</formula>
    </cfRule>
    <cfRule type="colorScale" priority="116">
      <colorScale>
        <cfvo type="min"/>
        <cfvo type="max"/>
        <color rgb="FFFF7128"/>
        <color rgb="FFFFEF9C"/>
      </colorScale>
    </cfRule>
  </conditionalFormatting>
  <conditionalFormatting sqref="M55:M59">
    <cfRule type="containsText" dxfId="107" priority="87" operator="containsText" text="Moderado">
      <formula>NOT(ISERROR(SEARCH("Moderado",M55)))</formula>
    </cfRule>
    <cfRule type="containsText" dxfId="106" priority="107" operator="containsText" text="Bajo">
      <formula>NOT(ISERROR(SEARCH("Bajo",M55)))</formula>
    </cfRule>
    <cfRule type="containsText" dxfId="105" priority="108" operator="containsText" text="Moderado">
      <formula>NOT(ISERROR(SEARCH("Moderado",M55)))</formula>
    </cfRule>
    <cfRule type="containsText" dxfId="104" priority="109" operator="containsText" text="Alto">
      <formula>NOT(ISERROR(SEARCH("Alto",M55)))</formula>
    </cfRule>
    <cfRule type="containsText" dxfId="103" priority="110" operator="containsText" text="Extremo">
      <formula>NOT(ISERROR(SEARCH("Extremo",M55)))</formula>
    </cfRule>
    <cfRule type="colorScale" priority="111">
      <colorScale>
        <cfvo type="min"/>
        <cfvo type="max"/>
        <color rgb="FFFF7128"/>
        <color rgb="FFFFEF9C"/>
      </colorScale>
    </cfRule>
  </conditionalFormatting>
  <conditionalFormatting sqref="N55">
    <cfRule type="containsText" dxfId="102" priority="101" operator="containsText" text="3- Moderado">
      <formula>NOT(ISERROR(SEARCH("3- Moderado",N55)))</formula>
    </cfRule>
    <cfRule type="containsText" dxfId="101" priority="102" operator="containsText" text="6- Moderado">
      <formula>NOT(ISERROR(SEARCH("6- Moderado",N55)))</formula>
    </cfRule>
    <cfRule type="containsText" dxfId="100" priority="103" operator="containsText" text="4- Moderado">
      <formula>NOT(ISERROR(SEARCH("4- Moderado",N55)))</formula>
    </cfRule>
    <cfRule type="containsText" dxfId="99" priority="104" operator="containsText" text="3- Bajo">
      <formula>NOT(ISERROR(SEARCH("3- Bajo",N55)))</formula>
    </cfRule>
    <cfRule type="containsText" dxfId="98" priority="105" operator="containsText" text="4- Bajo">
      <formula>NOT(ISERROR(SEARCH("4- Bajo",N55)))</formula>
    </cfRule>
    <cfRule type="containsText" dxfId="97" priority="106" operator="containsText" text="1- Bajo">
      <formula>NOT(ISERROR(SEARCH("1- Bajo",N55)))</formula>
    </cfRule>
  </conditionalFormatting>
  <conditionalFormatting sqref="H55:H59">
    <cfRule type="containsText" dxfId="96" priority="88" operator="containsText" text="Muy Alta">
      <formula>NOT(ISERROR(SEARCH("Muy Alta",H55)))</formula>
    </cfRule>
    <cfRule type="containsText" dxfId="95" priority="89" operator="containsText" text="Alta">
      <formula>NOT(ISERROR(SEARCH("Alta",H55)))</formula>
    </cfRule>
    <cfRule type="containsText" dxfId="94" priority="90" operator="containsText" text="Muy Alta">
      <formula>NOT(ISERROR(SEARCH("Muy Alta",H55)))</formula>
    </cfRule>
    <cfRule type="containsText" dxfId="93" priority="95" operator="containsText" text="Muy Baja">
      <formula>NOT(ISERROR(SEARCH("Muy Baja",H55)))</formula>
    </cfRule>
    <cfRule type="containsText" dxfId="92" priority="96" operator="containsText" text="Baja">
      <formula>NOT(ISERROR(SEARCH("Baja",H55)))</formula>
    </cfRule>
    <cfRule type="containsText" dxfId="91" priority="97" operator="containsText" text="Media">
      <formula>NOT(ISERROR(SEARCH("Media",H55)))</formula>
    </cfRule>
    <cfRule type="containsText" dxfId="90" priority="98" operator="containsText" text="Alta">
      <formula>NOT(ISERROR(SEARCH("Alta",H55)))</formula>
    </cfRule>
    <cfRule type="containsText" dxfId="89" priority="100" operator="containsText" text="Muy Alta">
      <formula>NOT(ISERROR(SEARCH("Muy Alta",H55)))</formula>
    </cfRule>
  </conditionalFormatting>
  <conditionalFormatting sqref="I55:I59">
    <cfRule type="containsText" dxfId="88" priority="91" operator="containsText" text="Catastrófico">
      <formula>NOT(ISERROR(SEARCH("Catastrófico",I55)))</formula>
    </cfRule>
    <cfRule type="containsText" dxfId="87" priority="92" operator="containsText" text="Mayor">
      <formula>NOT(ISERROR(SEARCH("Mayor",I55)))</formula>
    </cfRule>
    <cfRule type="containsText" dxfId="86" priority="93" operator="containsText" text="Menor">
      <formula>NOT(ISERROR(SEARCH("Menor",I55)))</formula>
    </cfRule>
    <cfRule type="containsText" dxfId="85" priority="94" operator="containsText" text="Leve">
      <formula>NOT(ISERROR(SEARCH("Leve",I55)))</formula>
    </cfRule>
    <cfRule type="containsText" dxfId="84" priority="99" operator="containsText" text="Moderado">
      <formula>NOT(ISERROR(SEARCH("Moderado",I55)))</formula>
    </cfRule>
  </conditionalFormatting>
  <conditionalFormatting sqref="K55:K59">
    <cfRule type="containsText" dxfId="83" priority="86" operator="containsText" text="Media">
      <formula>NOT(ISERROR(SEARCH("Media",K55)))</formula>
    </cfRule>
  </conditionalFormatting>
  <conditionalFormatting sqref="L55:L59">
    <cfRule type="containsText" dxfId="82" priority="85" operator="containsText" text="Moderado">
      <formula>NOT(ISERROR(SEARCH("Moderado",L55)))</formula>
    </cfRule>
  </conditionalFormatting>
  <conditionalFormatting sqref="J55:J59">
    <cfRule type="containsText" dxfId="81" priority="84" operator="containsText" text="Moderado">
      <formula>NOT(ISERROR(SEARCH("Moderado",J55)))</formula>
    </cfRule>
  </conditionalFormatting>
  <conditionalFormatting sqref="J55:J59">
    <cfRule type="containsText" dxfId="80" priority="82" operator="containsText" text="Bajo">
      <formula>NOT(ISERROR(SEARCH("Bajo",J55)))</formula>
    </cfRule>
    <cfRule type="containsText" dxfId="79" priority="83" operator="containsText" text="Extremo">
      <formula>NOT(ISERROR(SEARCH("Extremo",J55)))</formula>
    </cfRule>
  </conditionalFormatting>
  <conditionalFormatting sqref="K55:K59">
    <cfRule type="containsText" dxfId="78" priority="80" operator="containsText" text="Baja">
      <formula>NOT(ISERROR(SEARCH("Baja",K55)))</formula>
    </cfRule>
    <cfRule type="containsText" dxfId="77" priority="81" operator="containsText" text="Muy Baja">
      <formula>NOT(ISERROR(SEARCH("Muy Baja",K55)))</formula>
    </cfRule>
  </conditionalFormatting>
  <conditionalFormatting sqref="K55:K59">
    <cfRule type="containsText" dxfId="76" priority="78" operator="containsText" text="Muy Alta">
      <formula>NOT(ISERROR(SEARCH("Muy Alta",K55)))</formula>
    </cfRule>
    <cfRule type="containsText" dxfId="75" priority="79" operator="containsText" text="Alta">
      <formula>NOT(ISERROR(SEARCH("Alta",K55)))</formula>
    </cfRule>
  </conditionalFormatting>
  <conditionalFormatting sqref="L55:L59">
    <cfRule type="containsText" dxfId="74" priority="74" operator="containsText" text="Catastrófico">
      <formula>NOT(ISERROR(SEARCH("Catastrófico",L55)))</formula>
    </cfRule>
    <cfRule type="containsText" dxfId="73" priority="75" operator="containsText" text="Mayor">
      <formula>NOT(ISERROR(SEARCH("Mayor",L55)))</formula>
    </cfRule>
    <cfRule type="containsText" dxfId="72" priority="76" operator="containsText" text="Menor">
      <formula>NOT(ISERROR(SEARCH("Menor",L55)))</formula>
    </cfRule>
    <cfRule type="containsText" dxfId="71" priority="77" operator="containsText" text="Leve">
      <formula>NOT(ISERROR(SEARCH("Leve",L55)))</formula>
    </cfRule>
  </conditionalFormatting>
  <conditionalFormatting sqref="K25:L25">
    <cfRule type="containsText" dxfId="70" priority="68" operator="containsText" text="3- Moderado">
      <formula>NOT(ISERROR(SEARCH("3- Moderado",K25)))</formula>
    </cfRule>
    <cfRule type="containsText" dxfId="69" priority="69" operator="containsText" text="6- Moderado">
      <formula>NOT(ISERROR(SEARCH("6- Moderado",K25)))</formula>
    </cfRule>
    <cfRule type="containsText" dxfId="68" priority="70" operator="containsText" text="4- Moderado">
      <formula>NOT(ISERROR(SEARCH("4- Moderado",K25)))</formula>
    </cfRule>
    <cfRule type="containsText" dxfId="67" priority="71" operator="containsText" text="3- Bajo">
      <formula>NOT(ISERROR(SEARCH("3- Bajo",K25)))</formula>
    </cfRule>
    <cfRule type="containsText" dxfId="66" priority="72" operator="containsText" text="4- Bajo">
      <formula>NOT(ISERROR(SEARCH("4- Bajo",K25)))</formula>
    </cfRule>
    <cfRule type="containsText" dxfId="65" priority="73" operator="containsText" text="1- Bajo">
      <formula>NOT(ISERROR(SEARCH("1- Bajo",K25)))</formula>
    </cfRule>
  </conditionalFormatting>
  <conditionalFormatting sqref="H25:I25">
    <cfRule type="containsText" dxfId="64" priority="62" operator="containsText" text="3- Moderado">
      <formula>NOT(ISERROR(SEARCH("3- Moderado",H25)))</formula>
    </cfRule>
    <cfRule type="containsText" dxfId="63" priority="63" operator="containsText" text="6- Moderado">
      <formula>NOT(ISERROR(SEARCH("6- Moderado",H25)))</formula>
    </cfRule>
    <cfRule type="containsText" dxfId="62" priority="64" operator="containsText" text="4- Moderado">
      <formula>NOT(ISERROR(SEARCH("4- Moderado",H25)))</formula>
    </cfRule>
    <cfRule type="containsText" dxfId="61" priority="65" operator="containsText" text="3- Bajo">
      <formula>NOT(ISERROR(SEARCH("3- Bajo",H25)))</formula>
    </cfRule>
    <cfRule type="containsText" dxfId="60" priority="66" operator="containsText" text="4- Bajo">
      <formula>NOT(ISERROR(SEARCH("4- Bajo",H25)))</formula>
    </cfRule>
    <cfRule type="containsText" dxfId="59" priority="67" operator="containsText" text="1- Bajo">
      <formula>NOT(ISERROR(SEARCH("1- Bajo",H25)))</formula>
    </cfRule>
  </conditionalFormatting>
  <conditionalFormatting sqref="A25 C25:E25">
    <cfRule type="containsText" dxfId="58" priority="56" operator="containsText" text="3- Moderado">
      <formula>NOT(ISERROR(SEARCH("3- Moderado",A25)))</formula>
    </cfRule>
    <cfRule type="containsText" dxfId="57" priority="57" operator="containsText" text="6- Moderado">
      <formula>NOT(ISERROR(SEARCH("6- Moderado",A25)))</formula>
    </cfRule>
    <cfRule type="containsText" dxfId="56" priority="58" operator="containsText" text="4- Moderado">
      <formula>NOT(ISERROR(SEARCH("4- Moderado",A25)))</formula>
    </cfRule>
    <cfRule type="containsText" dxfId="55" priority="59" operator="containsText" text="3- Bajo">
      <formula>NOT(ISERROR(SEARCH("3- Bajo",A25)))</formula>
    </cfRule>
    <cfRule type="containsText" dxfId="54" priority="60" operator="containsText" text="4- Bajo">
      <formula>NOT(ISERROR(SEARCH("4- Bajo",A25)))</formula>
    </cfRule>
    <cfRule type="containsText" dxfId="53" priority="61" operator="containsText" text="1- Bajo">
      <formula>NOT(ISERROR(SEARCH("1- Bajo",A25)))</formula>
    </cfRule>
  </conditionalFormatting>
  <conditionalFormatting sqref="F25:G25">
    <cfRule type="containsText" dxfId="52" priority="50" operator="containsText" text="3- Moderado">
      <formula>NOT(ISERROR(SEARCH("3- Moderado",F25)))</formula>
    </cfRule>
    <cfRule type="containsText" dxfId="51" priority="51" operator="containsText" text="6- Moderado">
      <formula>NOT(ISERROR(SEARCH("6- Moderado",F25)))</formula>
    </cfRule>
    <cfRule type="containsText" dxfId="50" priority="52" operator="containsText" text="4- Moderado">
      <formula>NOT(ISERROR(SEARCH("4- Moderado",F25)))</formula>
    </cfRule>
    <cfRule type="containsText" dxfId="49" priority="53" operator="containsText" text="3- Bajo">
      <formula>NOT(ISERROR(SEARCH("3- Bajo",F25)))</formula>
    </cfRule>
    <cfRule type="containsText" dxfId="48" priority="54" operator="containsText" text="4- Bajo">
      <formula>NOT(ISERROR(SEARCH("4- Bajo",F25)))</formula>
    </cfRule>
    <cfRule type="containsText" dxfId="47" priority="55" operator="containsText" text="1- Bajo">
      <formula>NOT(ISERROR(SEARCH("1- Bajo",F25)))</formula>
    </cfRule>
  </conditionalFormatting>
  <conditionalFormatting sqref="J25:J29">
    <cfRule type="containsText" dxfId="46" priority="45" operator="containsText" text="Bajo">
      <formula>NOT(ISERROR(SEARCH("Bajo",J25)))</formula>
    </cfRule>
    <cfRule type="containsText" dxfId="45" priority="46" operator="containsText" text="Moderado">
      <formula>NOT(ISERROR(SEARCH("Moderado",J25)))</formula>
    </cfRule>
    <cfRule type="containsText" dxfId="44" priority="47" operator="containsText" text="Alto">
      <formula>NOT(ISERROR(SEARCH("Alto",J25)))</formula>
    </cfRule>
    <cfRule type="containsText" dxfId="43" priority="48" operator="containsText" text="Extremo">
      <formula>NOT(ISERROR(SEARCH("Extremo",J25)))</formula>
    </cfRule>
    <cfRule type="colorScale" priority="49">
      <colorScale>
        <cfvo type="min"/>
        <cfvo type="max"/>
        <color rgb="FFFF7128"/>
        <color rgb="FFFFEF9C"/>
      </colorScale>
    </cfRule>
  </conditionalFormatting>
  <conditionalFormatting sqref="M25:M29">
    <cfRule type="containsText" dxfId="42" priority="20" operator="containsText" text="Moderado">
      <formula>NOT(ISERROR(SEARCH("Moderado",M25)))</formula>
    </cfRule>
    <cfRule type="containsText" dxfId="41" priority="40" operator="containsText" text="Bajo">
      <formula>NOT(ISERROR(SEARCH("Bajo",M25)))</formula>
    </cfRule>
    <cfRule type="containsText" dxfId="40" priority="41" operator="containsText" text="Moderado">
      <formula>NOT(ISERROR(SEARCH("Moderado",M25)))</formula>
    </cfRule>
    <cfRule type="containsText" dxfId="39" priority="42" operator="containsText" text="Alto">
      <formula>NOT(ISERROR(SEARCH("Alto",M25)))</formula>
    </cfRule>
    <cfRule type="containsText" dxfId="38" priority="43" operator="containsText" text="Extremo">
      <formula>NOT(ISERROR(SEARCH("Extremo",M25)))</formula>
    </cfRule>
    <cfRule type="colorScale" priority="44">
      <colorScale>
        <cfvo type="min"/>
        <cfvo type="max"/>
        <color rgb="FFFF7128"/>
        <color rgb="FFFFEF9C"/>
      </colorScale>
    </cfRule>
  </conditionalFormatting>
  <conditionalFormatting sqref="N25">
    <cfRule type="containsText" dxfId="37" priority="34" operator="containsText" text="3- Moderado">
      <formula>NOT(ISERROR(SEARCH("3- Moderado",N25)))</formula>
    </cfRule>
    <cfRule type="containsText" dxfId="36" priority="35" operator="containsText" text="6- Moderado">
      <formula>NOT(ISERROR(SEARCH("6- Moderado",N25)))</formula>
    </cfRule>
    <cfRule type="containsText" dxfId="35" priority="36" operator="containsText" text="4- Moderado">
      <formula>NOT(ISERROR(SEARCH("4- Moderado",N25)))</formula>
    </cfRule>
    <cfRule type="containsText" dxfId="34" priority="37" operator="containsText" text="3- Bajo">
      <formula>NOT(ISERROR(SEARCH("3- Bajo",N25)))</formula>
    </cfRule>
    <cfRule type="containsText" dxfId="33" priority="38" operator="containsText" text="4- Bajo">
      <formula>NOT(ISERROR(SEARCH("4- Bajo",N25)))</formula>
    </cfRule>
    <cfRule type="containsText" dxfId="32" priority="39" operator="containsText" text="1- Bajo">
      <formula>NOT(ISERROR(SEARCH("1- Bajo",N25)))</formula>
    </cfRule>
  </conditionalFormatting>
  <conditionalFormatting sqref="H25:H29">
    <cfRule type="containsText" dxfId="31" priority="21" operator="containsText" text="Muy Alta">
      <formula>NOT(ISERROR(SEARCH("Muy Alta",H25)))</formula>
    </cfRule>
    <cfRule type="containsText" dxfId="30" priority="22" operator="containsText" text="Alta">
      <formula>NOT(ISERROR(SEARCH("Alta",H25)))</formula>
    </cfRule>
    <cfRule type="containsText" dxfId="29" priority="23" operator="containsText" text="Muy Alta">
      <formula>NOT(ISERROR(SEARCH("Muy Alta",H25)))</formula>
    </cfRule>
    <cfRule type="containsText" dxfId="28" priority="28" operator="containsText" text="Muy Baja">
      <formula>NOT(ISERROR(SEARCH("Muy Baja",H25)))</formula>
    </cfRule>
    <cfRule type="containsText" dxfId="27" priority="29" operator="containsText" text="Baja">
      <formula>NOT(ISERROR(SEARCH("Baja",H25)))</formula>
    </cfRule>
    <cfRule type="containsText" dxfId="26" priority="30" operator="containsText" text="Media">
      <formula>NOT(ISERROR(SEARCH("Media",H25)))</formula>
    </cfRule>
    <cfRule type="containsText" dxfId="25" priority="31" operator="containsText" text="Alta">
      <formula>NOT(ISERROR(SEARCH("Alta",H25)))</formula>
    </cfRule>
    <cfRule type="containsText" dxfId="24" priority="33" operator="containsText" text="Muy Alta">
      <formula>NOT(ISERROR(SEARCH("Muy Alta",H25)))</formula>
    </cfRule>
  </conditionalFormatting>
  <conditionalFormatting sqref="I25:I29">
    <cfRule type="containsText" dxfId="23" priority="24" operator="containsText" text="Catastrófico">
      <formula>NOT(ISERROR(SEARCH("Catastrófico",I25)))</formula>
    </cfRule>
    <cfRule type="containsText" dxfId="22" priority="25" operator="containsText" text="Mayor">
      <formula>NOT(ISERROR(SEARCH("Mayor",I25)))</formula>
    </cfRule>
    <cfRule type="containsText" dxfId="21" priority="26" operator="containsText" text="Menor">
      <formula>NOT(ISERROR(SEARCH("Menor",I25)))</formula>
    </cfRule>
    <cfRule type="containsText" dxfId="20" priority="27" operator="containsText" text="Leve">
      <formula>NOT(ISERROR(SEARCH("Leve",I25)))</formula>
    </cfRule>
    <cfRule type="containsText" dxfId="19" priority="32" operator="containsText" text="Moderado">
      <formula>NOT(ISERROR(SEARCH("Moderado",I25)))</formula>
    </cfRule>
  </conditionalFormatting>
  <conditionalFormatting sqref="K25:K29">
    <cfRule type="containsText" dxfId="18" priority="19" operator="containsText" text="Media">
      <formula>NOT(ISERROR(SEARCH("Media",K25)))</formula>
    </cfRule>
  </conditionalFormatting>
  <conditionalFormatting sqref="L25:L29">
    <cfRule type="containsText" dxfId="17" priority="18" operator="containsText" text="Moderado">
      <formula>NOT(ISERROR(SEARCH("Moderado",L25)))</formula>
    </cfRule>
  </conditionalFormatting>
  <conditionalFormatting sqref="J25:J29">
    <cfRule type="containsText" dxfId="16" priority="17" operator="containsText" text="Moderado">
      <formula>NOT(ISERROR(SEARCH("Moderado",J25)))</formula>
    </cfRule>
  </conditionalFormatting>
  <conditionalFormatting sqref="J25:J29">
    <cfRule type="containsText" dxfId="15" priority="15" operator="containsText" text="Bajo">
      <formula>NOT(ISERROR(SEARCH("Bajo",J25)))</formula>
    </cfRule>
    <cfRule type="containsText" dxfId="14" priority="16" operator="containsText" text="Extremo">
      <formula>NOT(ISERROR(SEARCH("Extremo",J25)))</formula>
    </cfRule>
  </conditionalFormatting>
  <conditionalFormatting sqref="K25:K29">
    <cfRule type="containsText" dxfId="13" priority="13" operator="containsText" text="Baja">
      <formula>NOT(ISERROR(SEARCH("Baja",K25)))</formula>
    </cfRule>
    <cfRule type="containsText" dxfId="12" priority="14" operator="containsText" text="Muy Baja">
      <formula>NOT(ISERROR(SEARCH("Muy Baja",K25)))</formula>
    </cfRule>
  </conditionalFormatting>
  <conditionalFormatting sqref="K25:K29">
    <cfRule type="containsText" dxfId="11" priority="11" operator="containsText" text="Muy Alta">
      <formula>NOT(ISERROR(SEARCH("Muy Alta",K25)))</formula>
    </cfRule>
    <cfRule type="containsText" dxfId="10" priority="12" operator="containsText" text="Alta">
      <formula>NOT(ISERROR(SEARCH("Alta",K25)))</formula>
    </cfRule>
  </conditionalFormatting>
  <conditionalFormatting sqref="L25:L29">
    <cfRule type="containsText" dxfId="9" priority="7" operator="containsText" text="Catastrófico">
      <formula>NOT(ISERROR(SEARCH("Catastrófico",L25)))</formula>
    </cfRule>
    <cfRule type="containsText" dxfId="8" priority="8" operator="containsText" text="Mayor">
      <formula>NOT(ISERROR(SEARCH("Mayor",L25)))</formula>
    </cfRule>
    <cfRule type="containsText" dxfId="7" priority="9" operator="containsText" text="Menor">
      <formula>NOT(ISERROR(SEARCH("Menor",L25)))</formula>
    </cfRule>
    <cfRule type="containsText" dxfId="6" priority="10" operator="containsText" text="Leve">
      <formula>NOT(ISERROR(SEARCH("Leve",L25)))</formula>
    </cfRule>
  </conditionalFormatting>
  <conditionalFormatting sqref="B10 B15 B20 B25 B30 B35 B40 B45 B50 B55">
    <cfRule type="containsText" dxfId="5" priority="1" operator="containsText" text="3- Moderado">
      <formula>NOT(ISERROR(SEARCH("3- Moderado",B10)))</formula>
    </cfRule>
    <cfRule type="containsText" dxfId="4" priority="2" operator="containsText" text="6- Moderado">
      <formula>NOT(ISERROR(SEARCH("6- Moderado",B10)))</formula>
    </cfRule>
    <cfRule type="containsText" dxfId="3" priority="3" operator="containsText" text="4- Moderado">
      <formula>NOT(ISERROR(SEARCH("4- Moderado",B10)))</formula>
    </cfRule>
    <cfRule type="containsText" dxfId="2" priority="4" operator="containsText" text="3- Bajo">
      <formula>NOT(ISERROR(SEARCH("3- Bajo",B10)))</formula>
    </cfRule>
    <cfRule type="containsText" dxfId="1" priority="5" operator="containsText" text="4- Bajo">
      <formula>NOT(ISERROR(SEARCH("4- Bajo",B10)))</formula>
    </cfRule>
    <cfRule type="containsText" dxfId="0" priority="6" operator="containsText" text="1- Bajo">
      <formula>NOT(ISERROR(SEARCH("1- Bajo",B10)))</formula>
    </cfRule>
  </conditionalFormatting>
  <dataValidations count="7">
    <dataValidation allowBlank="1" showInputMessage="1" showErrorMessage="1" prompt="seleccionar si el responsable de ejecutar las acciones es el nivel central" sqref="Q8:R8" xr:uid="{328EFD3B-55F5-4645-A86A-DDF1A327AE9D}"/>
    <dataValidation allowBlank="1" showInputMessage="1" showErrorMessage="1" prompt="Seleccionar si el responsable es el responsable de las acciones es el nivel central" sqref="P7:P8" xr:uid="{83A5C8C3-547F-4907-851C-583448B2EF75}"/>
    <dataValidation allowBlank="1" showInputMessage="1" showErrorMessage="1" prompt="Describir las actividades que se van a desarrollar para el proyecto" sqref="O7" xr:uid="{E0B794BE-45CC-4806-9494-5D10B0FDF4D3}"/>
    <dataValidation allowBlank="1" showInputMessage="1" showErrorMessage="1" prompt="El grado de afectación puede ser " sqref="I8" xr:uid="{10FE5809-D9ED-4593-9FC9-C3B5AA8E03A9}"/>
    <dataValidation allowBlank="1" showInputMessage="1" showErrorMessage="1" prompt="Que tan factible es que materialize el riesgo?" sqref="H8" xr:uid="{AC94E935-D4DE-4714-820A-3B5337AFCD12}"/>
    <dataValidation allowBlank="1" showInputMessage="1" showErrorMessage="1" prompt="Registrar qué factor  que ocasina el riesgo: un facot identtficado el contexto._x000a_O  personas, recursos, estilo de direccion , factores externos, , codiciones ambientales" sqref="F8:G8" xr:uid="{073DE05C-C454-42A1-A9B8-684D1BD77DE9}"/>
    <dataValidation allowBlank="1" showInputMessage="1" showErrorMessage="1" prompt="Seleccionar el tipo de riesgo teniendo en cuenta que  factor organizaconal afecta. Ver explicacion en hoja " sqref="E8" xr:uid="{AF2F6FA8-4C41-4D51-944D-FC6092C83574}"/>
  </dataValidation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E1EA00-4847-48B6-9119-4CD414E3ECFB}">
  <sheetPr>
    <tabColor theme="8" tint="-0.249977111117893"/>
  </sheetPr>
  <dimension ref="A1:J79"/>
  <sheetViews>
    <sheetView zoomScale="80" zoomScaleNormal="80" workbookViewId="0">
      <selection activeCell="A14" sqref="A14:A16"/>
    </sheetView>
  </sheetViews>
  <sheetFormatPr baseColWidth="10" defaultColWidth="10.5703125" defaultRowHeight="14.25" x14ac:dyDescent="0.2"/>
  <cols>
    <col min="1" max="1" width="44.42578125" style="133" customWidth="1"/>
    <col min="2" max="2" width="15.5703125" style="134" customWidth="1"/>
    <col min="3" max="3" width="39.42578125" style="87" customWidth="1"/>
    <col min="4" max="4" width="24.140625" style="134" customWidth="1"/>
    <col min="5" max="5" width="46.5703125" style="87" customWidth="1"/>
    <col min="6" max="16384" width="10.5703125" style="87"/>
  </cols>
  <sheetData>
    <row r="1" spans="1:10" ht="12.75" customHeight="1" x14ac:dyDescent="0.2">
      <c r="A1" s="105"/>
      <c r="B1" s="306" t="s">
        <v>188</v>
      </c>
      <c r="C1" s="306"/>
      <c r="D1" s="306"/>
      <c r="E1" s="106"/>
      <c r="F1" s="105"/>
      <c r="G1" s="105"/>
      <c r="H1" s="105"/>
      <c r="J1" s="107"/>
    </row>
    <row r="2" spans="1:10" ht="12.75" customHeight="1" x14ac:dyDescent="0.2">
      <c r="A2" s="105"/>
      <c r="B2" s="306" t="s">
        <v>200</v>
      </c>
      <c r="C2" s="306"/>
      <c r="D2" s="306"/>
      <c r="E2" s="106"/>
      <c r="F2" s="105"/>
      <c r="G2" s="105"/>
      <c r="H2" s="105"/>
      <c r="J2" s="107"/>
    </row>
    <row r="3" spans="1:10" ht="12.75" customHeight="1" x14ac:dyDescent="0.2">
      <c r="A3" s="105"/>
      <c r="B3" s="108"/>
      <c r="C3" s="108"/>
      <c r="D3" s="108"/>
      <c r="E3" s="106"/>
      <c r="F3" s="105"/>
      <c r="G3" s="105"/>
      <c r="H3" s="105"/>
      <c r="J3" s="107"/>
    </row>
    <row r="4" spans="1:10" ht="12.75" customHeight="1" x14ac:dyDescent="0.2">
      <c r="A4" s="105"/>
      <c r="B4" s="108"/>
      <c r="C4" s="108"/>
      <c r="D4" s="108"/>
      <c r="E4" s="106"/>
      <c r="F4" s="105"/>
      <c r="G4" s="105"/>
      <c r="H4" s="105"/>
      <c r="J4" s="107"/>
    </row>
    <row r="5" spans="1:10" ht="87" customHeight="1" x14ac:dyDescent="0.2">
      <c r="A5" s="109" t="s">
        <v>201</v>
      </c>
      <c r="B5" s="307" t="s">
        <v>498</v>
      </c>
      <c r="C5" s="307"/>
      <c r="D5" s="109" t="s">
        <v>202</v>
      </c>
      <c r="E5" s="110" t="s">
        <v>203</v>
      </c>
      <c r="G5" s="107"/>
      <c r="J5" s="111"/>
    </row>
    <row r="6" spans="1:10" ht="16.7" customHeight="1" x14ac:dyDescent="0.2">
      <c r="A6" s="93"/>
      <c r="B6" s="94"/>
      <c r="C6" s="94"/>
      <c r="D6" s="93"/>
      <c r="E6" s="92"/>
      <c r="J6" s="107"/>
    </row>
    <row r="7" spans="1:10" ht="54.75" customHeight="1" x14ac:dyDescent="0.2">
      <c r="A7" s="112" t="s">
        <v>204</v>
      </c>
      <c r="B7" s="308" t="s">
        <v>652</v>
      </c>
      <c r="C7" s="308"/>
      <c r="D7" s="308"/>
      <c r="E7" s="308"/>
    </row>
    <row r="8" spans="1:10" ht="13.35" customHeight="1" x14ac:dyDescent="0.2">
      <c r="A8" s="113"/>
      <c r="B8" s="113"/>
      <c r="D8" s="114"/>
      <c r="E8" s="114"/>
    </row>
    <row r="9" spans="1:10" ht="28.5" customHeight="1" x14ac:dyDescent="0.2">
      <c r="A9" s="115" t="s">
        <v>205</v>
      </c>
      <c r="B9" s="309" t="s">
        <v>206</v>
      </c>
      <c r="C9" s="309"/>
      <c r="D9" s="309"/>
      <c r="E9" s="309"/>
    </row>
    <row r="10" spans="1:10" ht="21" customHeight="1" x14ac:dyDescent="0.2">
      <c r="A10" s="113"/>
      <c r="B10" s="113"/>
      <c r="D10" s="114"/>
      <c r="E10" s="114"/>
    </row>
    <row r="11" spans="1:10" s="116" customFormat="1" ht="12.75" x14ac:dyDescent="0.2">
      <c r="A11" s="310" t="s">
        <v>207</v>
      </c>
      <c r="B11" s="310"/>
      <c r="C11" s="310"/>
      <c r="D11" s="310"/>
      <c r="E11" s="310"/>
    </row>
    <row r="12" spans="1:10" s="116" customFormat="1" ht="12.75" customHeight="1" x14ac:dyDescent="0.2">
      <c r="A12" s="117" t="s">
        <v>208</v>
      </c>
      <c r="B12" s="117" t="s">
        <v>209</v>
      </c>
      <c r="C12" s="118" t="s">
        <v>210</v>
      </c>
      <c r="D12" s="118" t="s">
        <v>211</v>
      </c>
      <c r="E12" s="118" t="s">
        <v>212</v>
      </c>
    </row>
    <row r="13" spans="1:10" s="116" customFormat="1" ht="12.75" customHeight="1" x14ac:dyDescent="0.2">
      <c r="A13" s="117"/>
      <c r="B13" s="117"/>
      <c r="C13" s="118"/>
      <c r="D13" s="118"/>
      <c r="E13" s="118"/>
    </row>
    <row r="14" spans="1:10" s="235" customFormat="1" ht="24.75" customHeight="1" x14ac:dyDescent="0.2">
      <c r="A14" s="311" t="s">
        <v>213</v>
      </c>
      <c r="B14" s="255">
        <v>1</v>
      </c>
      <c r="C14" s="256" t="s">
        <v>499</v>
      </c>
      <c r="D14" s="257">
        <v>1</v>
      </c>
      <c r="E14" s="258" t="s">
        <v>500</v>
      </c>
    </row>
    <row r="15" spans="1:10" s="235" customFormat="1" ht="62.25" customHeight="1" x14ac:dyDescent="0.2">
      <c r="A15" s="311"/>
      <c r="B15" s="255">
        <v>2</v>
      </c>
      <c r="C15" s="256" t="s">
        <v>501</v>
      </c>
      <c r="D15" s="257">
        <v>2</v>
      </c>
      <c r="E15" s="258" t="s">
        <v>502</v>
      </c>
    </row>
    <row r="16" spans="1:10" s="235" customFormat="1" ht="38.25" customHeight="1" x14ac:dyDescent="0.2">
      <c r="A16" s="311"/>
      <c r="B16" s="255">
        <v>3</v>
      </c>
      <c r="C16" s="256" t="s">
        <v>503</v>
      </c>
      <c r="D16" s="257"/>
      <c r="E16" s="258"/>
    </row>
    <row r="17" spans="1:5" s="116" customFormat="1" ht="33.75" customHeight="1" x14ac:dyDescent="0.2">
      <c r="A17" s="312" t="s">
        <v>214</v>
      </c>
      <c r="B17" s="255">
        <v>4</v>
      </c>
      <c r="C17" s="256" t="s">
        <v>504</v>
      </c>
      <c r="D17" s="257">
        <v>3</v>
      </c>
      <c r="E17" s="258" t="s">
        <v>505</v>
      </c>
    </row>
    <row r="18" spans="1:5" s="116" customFormat="1" ht="66.75" customHeight="1" x14ac:dyDescent="0.2">
      <c r="A18" s="313"/>
      <c r="B18" s="255">
        <v>5</v>
      </c>
      <c r="C18" s="259" t="s">
        <v>506</v>
      </c>
      <c r="D18" s="257">
        <v>4</v>
      </c>
      <c r="E18" s="258" t="s">
        <v>507</v>
      </c>
    </row>
    <row r="19" spans="1:5" s="116" customFormat="1" ht="97.5" customHeight="1" x14ac:dyDescent="0.2">
      <c r="A19" s="314" t="s">
        <v>215</v>
      </c>
      <c r="B19" s="255">
        <v>6</v>
      </c>
      <c r="C19" s="262" t="s">
        <v>508</v>
      </c>
      <c r="D19" s="257">
        <v>5</v>
      </c>
      <c r="E19" s="263" t="s">
        <v>509</v>
      </c>
    </row>
    <row r="20" spans="1:5" s="116" customFormat="1" ht="93" customHeight="1" x14ac:dyDescent="0.2">
      <c r="A20" s="312"/>
      <c r="B20" s="255">
        <v>7</v>
      </c>
      <c r="C20" s="264" t="s">
        <v>510</v>
      </c>
      <c r="D20" s="257">
        <v>6</v>
      </c>
      <c r="E20" s="263" t="s">
        <v>511</v>
      </c>
    </row>
    <row r="21" spans="1:5" s="116" customFormat="1" ht="62.25" customHeight="1" x14ac:dyDescent="0.2">
      <c r="A21" s="313"/>
      <c r="B21" s="255"/>
      <c r="C21" s="264"/>
      <c r="D21" s="257">
        <v>7</v>
      </c>
      <c r="E21" s="263" t="s">
        <v>512</v>
      </c>
    </row>
    <row r="22" spans="1:5" s="116" customFormat="1" ht="81.75" customHeight="1" x14ac:dyDescent="0.2">
      <c r="A22" s="314" t="s">
        <v>216</v>
      </c>
      <c r="B22" s="255">
        <v>8</v>
      </c>
      <c r="C22" s="264" t="s">
        <v>513</v>
      </c>
      <c r="D22" s="257">
        <v>8</v>
      </c>
      <c r="E22" s="263" t="s">
        <v>514</v>
      </c>
    </row>
    <row r="23" spans="1:5" s="116" customFormat="1" ht="81.75" customHeight="1" x14ac:dyDescent="0.2">
      <c r="A23" s="312"/>
      <c r="B23" s="255">
        <v>9</v>
      </c>
      <c r="C23" s="264" t="s">
        <v>217</v>
      </c>
      <c r="D23" s="257">
        <v>9</v>
      </c>
      <c r="E23" s="263" t="s">
        <v>515</v>
      </c>
    </row>
    <row r="24" spans="1:5" s="116" customFormat="1" ht="108" customHeight="1" x14ac:dyDescent="0.2">
      <c r="A24" s="312"/>
      <c r="B24" s="255">
        <v>10</v>
      </c>
      <c r="C24" s="264" t="s">
        <v>516</v>
      </c>
      <c r="D24" s="257"/>
      <c r="E24" s="127"/>
    </row>
    <row r="25" spans="1:5" s="116" customFormat="1" ht="132.75" customHeight="1" x14ac:dyDescent="0.2">
      <c r="A25" s="313"/>
      <c r="B25" s="255">
        <v>11</v>
      </c>
      <c r="C25" s="264" t="s">
        <v>517</v>
      </c>
      <c r="D25" s="267">
        <v>10</v>
      </c>
      <c r="E25" s="263" t="s">
        <v>518</v>
      </c>
    </row>
    <row r="26" spans="1:5" s="116" customFormat="1" ht="102.75" customHeight="1" x14ac:dyDescent="0.2">
      <c r="A26" s="119" t="s">
        <v>218</v>
      </c>
      <c r="B26" s="255">
        <v>12</v>
      </c>
      <c r="C26" s="269" t="s">
        <v>519</v>
      </c>
      <c r="D26" s="257">
        <v>11</v>
      </c>
      <c r="E26" s="263" t="str">
        <f>'[3]Análisis de Contexto '!$E$26</f>
        <v>Capacitaciones en cambios normativos y reglamentarios realizados por plataforma Teams y vía streaming por parte de la EJRLB  para las diferentes jurisdicciones. Fortalecimiento de la Relatoría de los Tribunales Administrativos para que publiquen a través del Portal de la Rama la totalidad de la jurisprudencia expedida por dichas Corporaciones.</v>
      </c>
    </row>
    <row r="27" spans="1:5" s="116" customFormat="1" ht="58.5" customHeight="1" x14ac:dyDescent="0.2">
      <c r="A27" s="315" t="s">
        <v>219</v>
      </c>
      <c r="B27" s="255">
        <v>13</v>
      </c>
      <c r="C27" s="264" t="s">
        <v>520</v>
      </c>
      <c r="D27" s="257">
        <v>12</v>
      </c>
      <c r="E27" s="120" t="s">
        <v>521</v>
      </c>
    </row>
    <row r="28" spans="1:5" s="116" customFormat="1" ht="58.5" customHeight="1" x14ac:dyDescent="0.2">
      <c r="A28" s="316"/>
      <c r="B28" s="255">
        <v>14</v>
      </c>
      <c r="C28" s="264" t="s">
        <v>522</v>
      </c>
      <c r="D28" s="257">
        <v>13</v>
      </c>
      <c r="E28" s="120" t="s">
        <v>523</v>
      </c>
    </row>
    <row r="29" spans="1:5" s="116" customFormat="1" ht="58.5" customHeight="1" x14ac:dyDescent="0.2">
      <c r="A29" s="316"/>
      <c r="B29" s="255">
        <v>15</v>
      </c>
      <c r="C29" s="264" t="s">
        <v>524</v>
      </c>
      <c r="D29" s="255">
        <v>14</v>
      </c>
      <c r="E29" s="120" t="s">
        <v>525</v>
      </c>
    </row>
    <row r="30" spans="1:5" s="116" customFormat="1" ht="67.5" customHeight="1" x14ac:dyDescent="0.2">
      <c r="A30" s="317"/>
      <c r="B30" s="255">
        <v>16</v>
      </c>
      <c r="C30" s="264" t="s">
        <v>526</v>
      </c>
      <c r="D30" s="257">
        <v>15</v>
      </c>
      <c r="E30" s="120" t="s">
        <v>527</v>
      </c>
    </row>
    <row r="31" spans="1:5" s="116" customFormat="1" ht="12.75" x14ac:dyDescent="0.2">
      <c r="A31" s="303" t="s">
        <v>220</v>
      </c>
      <c r="B31" s="304"/>
      <c r="C31" s="304"/>
      <c r="D31" s="304"/>
      <c r="E31" s="305"/>
    </row>
    <row r="32" spans="1:5" s="116" customFormat="1" ht="12.75" customHeight="1" x14ac:dyDescent="0.2">
      <c r="A32" s="122" t="s">
        <v>221</v>
      </c>
      <c r="B32" s="123" t="s">
        <v>209</v>
      </c>
      <c r="C32" s="124" t="s">
        <v>222</v>
      </c>
      <c r="D32" s="124" t="s">
        <v>211</v>
      </c>
      <c r="E32" s="124" t="s">
        <v>223</v>
      </c>
    </row>
    <row r="33" spans="1:5" s="116" customFormat="1" ht="63.75" x14ac:dyDescent="0.2">
      <c r="A33" s="321" t="s">
        <v>224</v>
      </c>
      <c r="B33" s="254">
        <v>1</v>
      </c>
      <c r="C33" s="268" t="s">
        <v>225</v>
      </c>
      <c r="D33" s="254">
        <v>1</v>
      </c>
      <c r="E33" s="270" t="s">
        <v>528</v>
      </c>
    </row>
    <row r="34" spans="1:5" s="116" customFormat="1" ht="38.25" x14ac:dyDescent="0.2">
      <c r="A34" s="322"/>
      <c r="B34" s="254">
        <v>2</v>
      </c>
      <c r="C34" s="268" t="s">
        <v>529</v>
      </c>
      <c r="D34" s="254">
        <v>2</v>
      </c>
      <c r="E34" s="270" t="s">
        <v>530</v>
      </c>
    </row>
    <row r="35" spans="1:5" s="116" customFormat="1" ht="38.25" x14ac:dyDescent="0.2">
      <c r="A35" s="322"/>
      <c r="B35" s="254">
        <v>3</v>
      </c>
      <c r="C35" s="268" t="s">
        <v>531</v>
      </c>
      <c r="D35" s="254">
        <v>3</v>
      </c>
      <c r="E35" s="270" t="s">
        <v>532</v>
      </c>
    </row>
    <row r="36" spans="1:5" s="116" customFormat="1" ht="38.25" x14ac:dyDescent="0.2">
      <c r="A36" s="322"/>
      <c r="B36" s="254">
        <v>4</v>
      </c>
      <c r="C36" s="268" t="s">
        <v>533</v>
      </c>
      <c r="D36" s="254">
        <v>4</v>
      </c>
      <c r="E36" s="271" t="s">
        <v>534</v>
      </c>
    </row>
    <row r="37" spans="1:5" s="116" customFormat="1" ht="38.25" x14ac:dyDescent="0.2">
      <c r="A37" s="322"/>
      <c r="B37" s="254">
        <v>5</v>
      </c>
      <c r="C37" s="268" t="s">
        <v>535</v>
      </c>
      <c r="D37" s="254">
        <v>5</v>
      </c>
      <c r="E37" s="270" t="s">
        <v>536</v>
      </c>
    </row>
    <row r="38" spans="1:5" s="116" customFormat="1" ht="38.25" x14ac:dyDescent="0.2">
      <c r="A38" s="322"/>
      <c r="B38" s="254">
        <v>6</v>
      </c>
      <c r="C38" s="260" t="s">
        <v>537</v>
      </c>
      <c r="D38" s="254">
        <v>6</v>
      </c>
      <c r="E38" s="270" t="s">
        <v>538</v>
      </c>
    </row>
    <row r="39" spans="1:5" s="116" customFormat="1" ht="25.5" x14ac:dyDescent="0.2">
      <c r="A39" s="322"/>
      <c r="B39" s="272"/>
      <c r="C39" s="273"/>
      <c r="D39" s="254">
        <v>7</v>
      </c>
      <c r="E39" s="270" t="s">
        <v>539</v>
      </c>
    </row>
    <row r="40" spans="1:5" s="116" customFormat="1" ht="38.25" x14ac:dyDescent="0.2">
      <c r="A40" s="322"/>
      <c r="B40" s="254"/>
      <c r="C40" s="260"/>
      <c r="D40" s="254">
        <v>8</v>
      </c>
      <c r="E40" s="270" t="s">
        <v>540</v>
      </c>
    </row>
    <row r="41" spans="1:5" s="116" customFormat="1" ht="25.5" x14ac:dyDescent="0.2">
      <c r="A41" s="322"/>
      <c r="B41" s="254"/>
      <c r="C41" s="260"/>
      <c r="D41" s="254">
        <v>9</v>
      </c>
      <c r="E41" s="270" t="s">
        <v>541</v>
      </c>
    </row>
    <row r="42" spans="1:5" s="116" customFormat="1" ht="33.75" customHeight="1" x14ac:dyDescent="0.2">
      <c r="A42" s="322"/>
      <c r="B42" s="254"/>
      <c r="C42" s="260"/>
      <c r="D42" s="254">
        <v>10</v>
      </c>
      <c r="E42" s="270" t="s">
        <v>542</v>
      </c>
    </row>
    <row r="43" spans="1:5" s="116" customFormat="1" ht="38.25" x14ac:dyDescent="0.2">
      <c r="A43" s="322"/>
      <c r="B43" s="254"/>
      <c r="C43" s="260"/>
      <c r="D43" s="254">
        <v>11</v>
      </c>
      <c r="E43" s="270" t="s">
        <v>543</v>
      </c>
    </row>
    <row r="44" spans="1:5" s="116" customFormat="1" ht="42" customHeight="1" x14ac:dyDescent="0.2">
      <c r="A44" s="321" t="s">
        <v>226</v>
      </c>
      <c r="B44" s="266">
        <v>7</v>
      </c>
      <c r="C44" s="261" t="s">
        <v>544</v>
      </c>
      <c r="D44" s="266">
        <v>12</v>
      </c>
      <c r="E44" s="275" t="s">
        <v>545</v>
      </c>
    </row>
    <row r="45" spans="1:5" s="126" customFormat="1" ht="39" customHeight="1" x14ac:dyDescent="0.2">
      <c r="A45" s="322"/>
      <c r="B45" s="266">
        <v>8</v>
      </c>
      <c r="C45" s="261" t="s">
        <v>546</v>
      </c>
      <c r="D45" s="266"/>
      <c r="E45" s="265"/>
    </row>
    <row r="46" spans="1:5" s="126" customFormat="1" ht="58.5" customHeight="1" x14ac:dyDescent="0.2">
      <c r="A46" s="314" t="s">
        <v>227</v>
      </c>
      <c r="B46" s="267">
        <v>9</v>
      </c>
      <c r="C46" s="262" t="s">
        <v>547</v>
      </c>
      <c r="D46" s="255">
        <v>13</v>
      </c>
      <c r="E46" s="125" t="s">
        <v>548</v>
      </c>
    </row>
    <row r="47" spans="1:5" s="126" customFormat="1" ht="75.75" customHeight="1" x14ac:dyDescent="0.2">
      <c r="A47" s="312"/>
      <c r="B47" s="257">
        <v>10</v>
      </c>
      <c r="C47" s="262" t="s">
        <v>549</v>
      </c>
      <c r="D47" s="267"/>
      <c r="E47" s="127"/>
    </row>
    <row r="48" spans="1:5" s="126" customFormat="1" ht="69.75" customHeight="1" x14ac:dyDescent="0.2">
      <c r="A48" s="312"/>
      <c r="B48" s="257">
        <v>11</v>
      </c>
      <c r="C48" s="262" t="s">
        <v>550</v>
      </c>
      <c r="D48" s="255">
        <v>14</v>
      </c>
      <c r="E48" s="127" t="s">
        <v>551</v>
      </c>
    </row>
    <row r="49" spans="1:5" s="126" customFormat="1" ht="66" customHeight="1" x14ac:dyDescent="0.2">
      <c r="A49" s="312"/>
      <c r="B49" s="257"/>
      <c r="C49" s="264"/>
      <c r="D49" s="255">
        <v>15</v>
      </c>
      <c r="E49" s="127" t="s">
        <v>552</v>
      </c>
    </row>
    <row r="50" spans="1:5" s="126" customFormat="1" ht="66" customHeight="1" x14ac:dyDescent="0.2">
      <c r="A50" s="312"/>
      <c r="B50" s="257">
        <v>12</v>
      </c>
      <c r="C50" s="264" t="s">
        <v>553</v>
      </c>
      <c r="D50" s="255"/>
      <c r="E50" s="127"/>
    </row>
    <row r="51" spans="1:5" s="126" customFormat="1" ht="66" customHeight="1" x14ac:dyDescent="0.2">
      <c r="A51" s="312"/>
      <c r="B51" s="257">
        <v>13</v>
      </c>
      <c r="C51" s="264" t="s">
        <v>554</v>
      </c>
      <c r="D51" s="255"/>
      <c r="E51" s="263"/>
    </row>
    <row r="52" spans="1:5" s="126" customFormat="1" ht="66" customHeight="1" x14ac:dyDescent="0.2">
      <c r="A52" s="312"/>
      <c r="B52" s="257"/>
      <c r="C52" s="262"/>
      <c r="D52" s="255">
        <v>16</v>
      </c>
      <c r="E52" s="263" t="s">
        <v>555</v>
      </c>
    </row>
    <row r="53" spans="1:5" s="126" customFormat="1" ht="66" customHeight="1" x14ac:dyDescent="0.2">
      <c r="A53" s="312"/>
      <c r="B53" s="257">
        <v>14</v>
      </c>
      <c r="C53" s="264" t="s">
        <v>556</v>
      </c>
      <c r="D53" s="255">
        <v>17</v>
      </c>
      <c r="E53" s="127" t="s">
        <v>557</v>
      </c>
    </row>
    <row r="54" spans="1:5" s="126" customFormat="1" ht="95.25" customHeight="1" x14ac:dyDescent="0.2">
      <c r="A54" s="312"/>
      <c r="B54" s="257">
        <v>15</v>
      </c>
      <c r="C54" s="264" t="s">
        <v>558</v>
      </c>
      <c r="D54" s="276">
        <v>18</v>
      </c>
      <c r="E54" s="127" t="s">
        <v>559</v>
      </c>
    </row>
    <row r="55" spans="1:5" s="116" customFormat="1" ht="82.5" customHeight="1" x14ac:dyDescent="0.2">
      <c r="A55" s="314" t="s">
        <v>228</v>
      </c>
      <c r="B55" s="257"/>
      <c r="C55" s="264"/>
      <c r="D55" s="276">
        <v>19</v>
      </c>
      <c r="E55" s="121" t="s">
        <v>560</v>
      </c>
    </row>
    <row r="56" spans="1:5" s="116" customFormat="1" ht="103.5" customHeight="1" x14ac:dyDescent="0.2">
      <c r="A56" s="312"/>
      <c r="B56" s="257">
        <v>16</v>
      </c>
      <c r="C56" s="264" t="s">
        <v>561</v>
      </c>
      <c r="D56" s="276">
        <v>20</v>
      </c>
      <c r="E56" s="121" t="s">
        <v>562</v>
      </c>
    </row>
    <row r="57" spans="1:5" s="116" customFormat="1" ht="103.5" customHeight="1" x14ac:dyDescent="0.2">
      <c r="A57" s="312"/>
      <c r="B57" s="257">
        <v>17</v>
      </c>
      <c r="C57" s="264" t="s">
        <v>563</v>
      </c>
      <c r="D57" s="276">
        <v>21</v>
      </c>
      <c r="E57" s="120" t="s">
        <v>564</v>
      </c>
    </row>
    <row r="58" spans="1:5" s="116" customFormat="1" ht="83.25" customHeight="1" x14ac:dyDescent="0.2">
      <c r="A58" s="313"/>
      <c r="B58" s="257">
        <v>18</v>
      </c>
      <c r="C58" s="264" t="s">
        <v>565</v>
      </c>
      <c r="D58" s="276">
        <v>22</v>
      </c>
      <c r="E58" s="120" t="s">
        <v>566</v>
      </c>
    </row>
    <row r="59" spans="1:5" s="116" customFormat="1" ht="93" customHeight="1" x14ac:dyDescent="0.2">
      <c r="A59" s="314" t="s">
        <v>229</v>
      </c>
      <c r="B59" s="257">
        <v>19</v>
      </c>
      <c r="C59" s="262" t="s">
        <v>567</v>
      </c>
      <c r="D59" s="276">
        <v>23</v>
      </c>
      <c r="E59" s="127" t="s">
        <v>568</v>
      </c>
    </row>
    <row r="60" spans="1:5" s="116" customFormat="1" ht="94.5" customHeight="1" x14ac:dyDescent="0.2">
      <c r="A60" s="312"/>
      <c r="B60" s="257">
        <v>20</v>
      </c>
      <c r="C60" s="262" t="s">
        <v>569</v>
      </c>
      <c r="D60" s="276"/>
      <c r="E60" s="127"/>
    </row>
    <row r="61" spans="1:5" s="116" customFormat="1" ht="48.75" customHeight="1" x14ac:dyDescent="0.2">
      <c r="A61" s="312"/>
      <c r="B61" s="257">
        <v>21</v>
      </c>
      <c r="C61" s="262" t="s">
        <v>570</v>
      </c>
      <c r="D61" s="276"/>
      <c r="E61" s="127"/>
    </row>
    <row r="62" spans="1:5" s="116" customFormat="1" ht="48" customHeight="1" x14ac:dyDescent="0.2">
      <c r="A62" s="312"/>
      <c r="B62" s="257">
        <v>22</v>
      </c>
      <c r="C62" s="262" t="s">
        <v>571</v>
      </c>
      <c r="D62" s="276">
        <v>24</v>
      </c>
      <c r="E62" s="263" t="s">
        <v>572</v>
      </c>
    </row>
    <row r="63" spans="1:5" s="116" customFormat="1" ht="48" customHeight="1" x14ac:dyDescent="0.2">
      <c r="A63" s="312"/>
      <c r="B63" s="255">
        <v>23</v>
      </c>
      <c r="C63" s="262" t="s">
        <v>573</v>
      </c>
      <c r="D63" s="276">
        <v>25</v>
      </c>
      <c r="E63" s="263" t="s">
        <v>574</v>
      </c>
    </row>
    <row r="64" spans="1:5" s="116" customFormat="1" ht="50.25" customHeight="1" x14ac:dyDescent="0.2">
      <c r="A64" s="312"/>
      <c r="B64" s="257"/>
      <c r="C64" s="257"/>
      <c r="D64" s="276">
        <v>26</v>
      </c>
      <c r="E64" s="127" t="s">
        <v>575</v>
      </c>
    </row>
    <row r="65" spans="1:8" s="116" customFormat="1" ht="52.5" customHeight="1" x14ac:dyDescent="0.2">
      <c r="A65" s="314" t="s">
        <v>230</v>
      </c>
      <c r="B65" s="257">
        <v>24</v>
      </c>
      <c r="C65" s="264" t="s">
        <v>576</v>
      </c>
      <c r="D65" s="276">
        <v>27</v>
      </c>
      <c r="E65" s="263" t="s">
        <v>577</v>
      </c>
      <c r="H65" s="130"/>
    </row>
    <row r="66" spans="1:8" s="116" customFormat="1" ht="49.5" customHeight="1" x14ac:dyDescent="0.2">
      <c r="A66" s="312"/>
      <c r="B66" s="257">
        <v>25</v>
      </c>
      <c r="C66" s="277" t="s">
        <v>578</v>
      </c>
      <c r="D66" s="276">
        <v>28</v>
      </c>
      <c r="E66" s="121" t="s">
        <v>579</v>
      </c>
      <c r="H66" s="130"/>
    </row>
    <row r="67" spans="1:8" s="116" customFormat="1" ht="54.75" customHeight="1" x14ac:dyDescent="0.2">
      <c r="A67" s="315" t="s">
        <v>231</v>
      </c>
      <c r="B67" s="255">
        <v>26</v>
      </c>
      <c r="C67" s="262" t="s">
        <v>580</v>
      </c>
      <c r="D67" s="131"/>
      <c r="E67" s="132"/>
    </row>
    <row r="68" spans="1:8" s="116" customFormat="1" ht="46.5" customHeight="1" x14ac:dyDescent="0.2">
      <c r="A68" s="316"/>
      <c r="B68" s="267">
        <v>27</v>
      </c>
      <c r="C68" s="262" t="s">
        <v>581</v>
      </c>
      <c r="D68" s="131"/>
      <c r="E68" s="132"/>
    </row>
    <row r="69" spans="1:8" s="116" customFormat="1" ht="46.5" customHeight="1" x14ac:dyDescent="0.2">
      <c r="A69" s="316"/>
      <c r="B69" s="255">
        <v>28</v>
      </c>
      <c r="C69" s="269" t="s">
        <v>582</v>
      </c>
      <c r="D69" s="131"/>
      <c r="E69" s="132"/>
    </row>
    <row r="70" spans="1:8" s="116" customFormat="1" ht="58.5" customHeight="1" x14ac:dyDescent="0.2">
      <c r="A70" s="317"/>
      <c r="B70" s="267">
        <v>29</v>
      </c>
      <c r="C70" s="269" t="s">
        <v>583</v>
      </c>
      <c r="D70" s="128"/>
      <c r="E70" s="129"/>
    </row>
    <row r="71" spans="1:8" s="116" customFormat="1" ht="39.75" customHeight="1" x14ac:dyDescent="0.2">
      <c r="A71" s="119" t="s">
        <v>232</v>
      </c>
      <c r="B71" s="267">
        <v>30</v>
      </c>
      <c r="C71" s="269" t="s">
        <v>584</v>
      </c>
      <c r="D71" s="128"/>
      <c r="E71" s="121"/>
    </row>
    <row r="72" spans="1:8" s="116" customFormat="1" ht="70.5" customHeight="1" x14ac:dyDescent="0.2">
      <c r="A72" s="318" t="s">
        <v>233</v>
      </c>
      <c r="B72" s="255">
        <v>31</v>
      </c>
      <c r="C72" s="269" t="s">
        <v>585</v>
      </c>
      <c r="D72" s="276">
        <v>29</v>
      </c>
      <c r="E72" s="127" t="s">
        <v>586</v>
      </c>
    </row>
    <row r="73" spans="1:8" s="116" customFormat="1" ht="59.25" customHeight="1" x14ac:dyDescent="0.2">
      <c r="A73" s="319"/>
      <c r="B73" s="267">
        <v>32</v>
      </c>
      <c r="C73" s="269" t="s">
        <v>587</v>
      </c>
      <c r="D73" s="276"/>
      <c r="E73" s="127"/>
    </row>
    <row r="74" spans="1:8" s="116" customFormat="1" ht="48.75" customHeight="1" x14ac:dyDescent="0.2">
      <c r="A74" s="320"/>
      <c r="B74" s="255">
        <v>33</v>
      </c>
      <c r="C74" s="269" t="s">
        <v>588</v>
      </c>
      <c r="D74" s="276"/>
      <c r="E74" s="127"/>
    </row>
    <row r="75" spans="1:8" ht="42.75" customHeight="1" x14ac:dyDescent="0.2">
      <c r="A75" s="302" t="s">
        <v>589</v>
      </c>
      <c r="B75" s="274">
        <v>34</v>
      </c>
      <c r="C75" s="264" t="s">
        <v>590</v>
      </c>
      <c r="D75" s="255">
        <v>30</v>
      </c>
      <c r="E75" s="127" t="s">
        <v>591</v>
      </c>
    </row>
    <row r="76" spans="1:8" ht="38.25" x14ac:dyDescent="0.2">
      <c r="A76" s="302"/>
      <c r="B76" s="274">
        <v>35</v>
      </c>
      <c r="C76" s="264" t="s">
        <v>592</v>
      </c>
      <c r="D76" s="274">
        <v>31</v>
      </c>
      <c r="E76" s="264" t="s">
        <v>593</v>
      </c>
    </row>
    <row r="77" spans="1:8" ht="63.75" x14ac:dyDescent="0.2">
      <c r="A77" s="302"/>
      <c r="B77" s="274">
        <v>36</v>
      </c>
      <c r="C77" s="264" t="s">
        <v>594</v>
      </c>
      <c r="D77" s="274">
        <v>32</v>
      </c>
      <c r="E77" s="264" t="s">
        <v>595</v>
      </c>
    </row>
    <row r="78" spans="1:8" ht="38.25" x14ac:dyDescent="0.2">
      <c r="A78" s="302"/>
      <c r="B78" s="274">
        <v>37</v>
      </c>
      <c r="C78" s="264" t="s">
        <v>596</v>
      </c>
      <c r="D78" s="274">
        <v>33</v>
      </c>
      <c r="E78" s="264" t="s">
        <v>597</v>
      </c>
    </row>
    <row r="79" spans="1:8" ht="51" x14ac:dyDescent="0.2">
      <c r="A79" s="302"/>
      <c r="B79" s="278"/>
      <c r="C79" s="279"/>
      <c r="D79" s="274">
        <v>34</v>
      </c>
      <c r="E79" s="264" t="s">
        <v>598</v>
      </c>
    </row>
  </sheetData>
  <mergeCells count="21">
    <mergeCell ref="A55:A58"/>
    <mergeCell ref="A59:A64"/>
    <mergeCell ref="A65:A66"/>
    <mergeCell ref="A67:A70"/>
    <mergeCell ref="A44:A45"/>
    <mergeCell ref="A75:A79"/>
    <mergeCell ref="A31:E31"/>
    <mergeCell ref="B1:D1"/>
    <mergeCell ref="B2:D2"/>
    <mergeCell ref="B5:C5"/>
    <mergeCell ref="B7:E7"/>
    <mergeCell ref="B9:E9"/>
    <mergeCell ref="A11:E11"/>
    <mergeCell ref="A14:A16"/>
    <mergeCell ref="A17:A18"/>
    <mergeCell ref="A19:A21"/>
    <mergeCell ref="A22:A25"/>
    <mergeCell ref="A27:A30"/>
    <mergeCell ref="A72:A74"/>
    <mergeCell ref="A33:A43"/>
    <mergeCell ref="A46:A54"/>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9243FD-1262-43AB-A3D4-0D85BFDF27A3}">
  <sheetPr>
    <tabColor theme="8" tint="0.39997558519241921"/>
  </sheetPr>
  <dimension ref="A1:G26"/>
  <sheetViews>
    <sheetView topLeftCell="A4" zoomScaleNormal="100" workbookViewId="0">
      <pane ySplit="2" topLeftCell="A6" activePane="bottomLeft" state="frozen"/>
      <selection activeCell="A4" sqref="A4"/>
      <selection pane="bottomLeft" activeCell="C8" sqref="C8"/>
    </sheetView>
  </sheetViews>
  <sheetFormatPr baseColWidth="10" defaultColWidth="10.5703125" defaultRowHeight="18.75" x14ac:dyDescent="0.3"/>
  <cols>
    <col min="1" max="1" width="52.140625" style="103" customWidth="1"/>
    <col min="2" max="2" width="10.140625" style="104" customWidth="1"/>
    <col min="3" max="3" width="11.42578125" style="102" customWidth="1"/>
    <col min="4" max="4" width="26.7109375" style="102" bestFit="1" customWidth="1"/>
    <col min="5" max="5" width="24.42578125" style="102" bestFit="1" customWidth="1"/>
    <col min="6" max="6" width="44.42578125" style="103" customWidth="1"/>
  </cols>
  <sheetData>
    <row r="1" spans="1:7" ht="22.5" customHeight="1" x14ac:dyDescent="0.25">
      <c r="A1" s="323" t="s">
        <v>188</v>
      </c>
      <c r="B1" s="323"/>
      <c r="C1" s="323"/>
      <c r="D1" s="323"/>
      <c r="E1" s="323"/>
      <c r="F1" s="323"/>
    </row>
    <row r="2" spans="1:7" x14ac:dyDescent="0.3">
      <c r="A2" s="324" t="s">
        <v>189</v>
      </c>
      <c r="B2" s="324"/>
      <c r="C2" s="324"/>
      <c r="D2" s="324"/>
      <c r="E2" s="324"/>
      <c r="F2" s="324"/>
    </row>
    <row r="3" spans="1:7" x14ac:dyDescent="0.3">
      <c r="A3" s="325" t="s">
        <v>190</v>
      </c>
      <c r="B3" s="326"/>
      <c r="C3" s="326"/>
      <c r="D3" s="326"/>
      <c r="E3" s="326"/>
      <c r="F3" s="327"/>
    </row>
    <row r="4" spans="1:7" ht="28.5" customHeight="1" x14ac:dyDescent="0.25">
      <c r="A4" s="328" t="s">
        <v>191</v>
      </c>
      <c r="B4" s="330" t="s">
        <v>192</v>
      </c>
      <c r="C4" s="331"/>
      <c r="D4" s="331"/>
      <c r="E4" s="332"/>
      <c r="F4" s="96" t="s">
        <v>193</v>
      </c>
    </row>
    <row r="5" spans="1:7" ht="46.5" customHeight="1" x14ac:dyDescent="0.3">
      <c r="A5" s="329"/>
      <c r="B5" s="97" t="s">
        <v>194</v>
      </c>
      <c r="C5" s="97" t="s">
        <v>195</v>
      </c>
      <c r="D5" s="97" t="s">
        <v>196</v>
      </c>
      <c r="E5" s="97" t="s">
        <v>197</v>
      </c>
      <c r="F5" s="98"/>
    </row>
    <row r="6" spans="1:7" ht="91.5" customHeight="1" x14ac:dyDescent="0.3">
      <c r="A6" s="287" t="s">
        <v>199</v>
      </c>
      <c r="B6" s="99"/>
      <c r="C6" s="99"/>
      <c r="D6" s="280" t="s">
        <v>599</v>
      </c>
      <c r="E6" s="280" t="s">
        <v>600</v>
      </c>
      <c r="F6" s="290" t="s">
        <v>198</v>
      </c>
      <c r="G6" s="101"/>
    </row>
    <row r="7" spans="1:7" ht="57.75" customHeight="1" x14ac:dyDescent="0.25">
      <c r="A7" s="287" t="s">
        <v>602</v>
      </c>
      <c r="B7" s="281" t="s">
        <v>603</v>
      </c>
      <c r="C7" s="281" t="s">
        <v>604</v>
      </c>
      <c r="D7" s="281">
        <v>13</v>
      </c>
      <c r="E7" s="281">
        <v>18.28</v>
      </c>
      <c r="F7" s="291" t="s">
        <v>605</v>
      </c>
      <c r="G7" s="101"/>
    </row>
    <row r="8" spans="1:7" ht="70.5" customHeight="1" x14ac:dyDescent="0.25">
      <c r="A8" s="287" t="s">
        <v>606</v>
      </c>
      <c r="B8" s="281" t="s">
        <v>607</v>
      </c>
      <c r="C8" s="281" t="s">
        <v>604</v>
      </c>
      <c r="D8" s="281">
        <v>13</v>
      </c>
      <c r="E8" s="281" t="s">
        <v>608</v>
      </c>
      <c r="F8" s="291" t="s">
        <v>605</v>
      </c>
      <c r="G8" s="101"/>
    </row>
    <row r="9" spans="1:7" ht="58.5" customHeight="1" x14ac:dyDescent="0.25">
      <c r="A9" s="287" t="s">
        <v>609</v>
      </c>
      <c r="B9" s="281">
        <v>9</v>
      </c>
      <c r="C9" s="281"/>
      <c r="D9" s="281">
        <v>12.13</v>
      </c>
      <c r="E9" s="281" t="s">
        <v>610</v>
      </c>
      <c r="F9" s="291" t="s">
        <v>601</v>
      </c>
    </row>
    <row r="10" spans="1:7" ht="84.75" customHeight="1" x14ac:dyDescent="0.25">
      <c r="A10" s="287" t="s">
        <v>611</v>
      </c>
      <c r="B10" s="281"/>
      <c r="C10" s="281"/>
      <c r="D10" s="281" t="s">
        <v>612</v>
      </c>
      <c r="E10" s="281"/>
      <c r="F10" s="291" t="s">
        <v>605</v>
      </c>
    </row>
    <row r="11" spans="1:7" ht="62.25" customHeight="1" x14ac:dyDescent="0.25">
      <c r="A11" s="287" t="s">
        <v>613</v>
      </c>
      <c r="B11" s="281">
        <v>6</v>
      </c>
      <c r="C11" s="281">
        <v>2</v>
      </c>
      <c r="D11" s="282" t="s">
        <v>614</v>
      </c>
      <c r="E11" s="281" t="s">
        <v>615</v>
      </c>
      <c r="F11" s="291" t="s">
        <v>601</v>
      </c>
    </row>
    <row r="12" spans="1:7" ht="86.25" customHeight="1" x14ac:dyDescent="0.25">
      <c r="A12" s="287" t="s">
        <v>616</v>
      </c>
      <c r="B12" s="281"/>
      <c r="C12" s="281"/>
      <c r="D12" s="282" t="s">
        <v>617</v>
      </c>
      <c r="E12" s="281" t="s">
        <v>618</v>
      </c>
      <c r="F12" s="291" t="s">
        <v>601</v>
      </c>
    </row>
    <row r="13" spans="1:7" ht="39" customHeight="1" x14ac:dyDescent="0.25">
      <c r="A13" s="287" t="s">
        <v>619</v>
      </c>
      <c r="B13" s="281">
        <v>4</v>
      </c>
      <c r="C13" s="281" t="s">
        <v>620</v>
      </c>
      <c r="D13" s="282" t="s">
        <v>621</v>
      </c>
      <c r="E13" s="281">
        <v>12</v>
      </c>
      <c r="F13" s="291" t="s">
        <v>605</v>
      </c>
    </row>
    <row r="14" spans="1:7" ht="67.5" customHeight="1" x14ac:dyDescent="0.25">
      <c r="A14" s="287" t="s">
        <v>622</v>
      </c>
      <c r="B14" s="281" t="s">
        <v>623</v>
      </c>
      <c r="C14" s="281" t="s">
        <v>620</v>
      </c>
      <c r="D14" s="281" t="s">
        <v>624</v>
      </c>
      <c r="E14" s="281" t="s">
        <v>625</v>
      </c>
      <c r="F14" s="291" t="s">
        <v>601</v>
      </c>
    </row>
    <row r="15" spans="1:7" ht="87.75" customHeight="1" x14ac:dyDescent="0.25">
      <c r="A15" s="287" t="s">
        <v>626</v>
      </c>
      <c r="B15" s="281"/>
      <c r="C15" s="281"/>
      <c r="D15" s="281" t="s">
        <v>627</v>
      </c>
      <c r="E15" s="281" t="s">
        <v>628</v>
      </c>
      <c r="F15" s="291" t="s">
        <v>605</v>
      </c>
    </row>
    <row r="16" spans="1:7" ht="60.75" customHeight="1" x14ac:dyDescent="0.25">
      <c r="A16" s="287" t="s">
        <v>629</v>
      </c>
      <c r="B16" s="281"/>
      <c r="C16" s="281">
        <v>6</v>
      </c>
      <c r="D16" s="281" t="s">
        <v>630</v>
      </c>
      <c r="E16" s="281">
        <v>13</v>
      </c>
      <c r="F16" s="291" t="s">
        <v>605</v>
      </c>
    </row>
    <row r="17" spans="1:6" ht="67.5" customHeight="1" x14ac:dyDescent="0.25">
      <c r="A17" s="287" t="s">
        <v>631</v>
      </c>
      <c r="B17" s="281">
        <v>15</v>
      </c>
      <c r="C17" s="281">
        <v>14</v>
      </c>
      <c r="D17" s="281">
        <v>34</v>
      </c>
      <c r="E17" s="281">
        <v>31</v>
      </c>
      <c r="F17" s="291" t="s">
        <v>605</v>
      </c>
    </row>
    <row r="18" spans="1:6" ht="64.5" customHeight="1" x14ac:dyDescent="0.25">
      <c r="A18" s="288" t="s">
        <v>632</v>
      </c>
      <c r="B18" s="281">
        <v>11</v>
      </c>
      <c r="C18" s="281">
        <v>2</v>
      </c>
      <c r="D18" s="283" t="s">
        <v>633</v>
      </c>
      <c r="E18" s="282" t="s">
        <v>634</v>
      </c>
      <c r="F18" s="291" t="s">
        <v>601</v>
      </c>
    </row>
    <row r="19" spans="1:6" ht="39.75" customHeight="1" x14ac:dyDescent="0.25">
      <c r="A19" s="288" t="s">
        <v>635</v>
      </c>
      <c r="B19" s="281">
        <v>11</v>
      </c>
      <c r="C19" s="281">
        <v>2</v>
      </c>
      <c r="D19" s="283" t="s">
        <v>633</v>
      </c>
      <c r="E19" s="282" t="s">
        <v>634</v>
      </c>
      <c r="F19" s="291" t="s">
        <v>198</v>
      </c>
    </row>
    <row r="20" spans="1:6" ht="45" x14ac:dyDescent="0.25">
      <c r="A20" s="287" t="s">
        <v>636</v>
      </c>
      <c r="B20" s="281"/>
      <c r="C20" s="281"/>
      <c r="D20" s="281">
        <v>4</v>
      </c>
      <c r="E20" s="281">
        <v>5.9</v>
      </c>
      <c r="F20" s="291" t="s">
        <v>601</v>
      </c>
    </row>
    <row r="21" spans="1:6" ht="60" x14ac:dyDescent="0.25">
      <c r="A21" s="287" t="s">
        <v>637</v>
      </c>
      <c r="B21" s="281">
        <v>5.1100000000000003</v>
      </c>
      <c r="C21" s="281">
        <v>2</v>
      </c>
      <c r="D21" s="283" t="s">
        <v>633</v>
      </c>
      <c r="E21" s="282" t="s">
        <v>634</v>
      </c>
      <c r="F21" s="291" t="s">
        <v>605</v>
      </c>
    </row>
    <row r="22" spans="1:6" ht="60" x14ac:dyDescent="0.25">
      <c r="A22" s="287" t="s">
        <v>638</v>
      </c>
      <c r="B22" s="281">
        <v>3.6</v>
      </c>
      <c r="C22" s="281"/>
      <c r="D22" s="281" t="s">
        <v>639</v>
      </c>
      <c r="E22" s="281">
        <v>9.11</v>
      </c>
      <c r="F22" s="291" t="s">
        <v>605</v>
      </c>
    </row>
    <row r="23" spans="1:6" ht="30" x14ac:dyDescent="0.25">
      <c r="A23" s="287" t="s">
        <v>640</v>
      </c>
      <c r="B23" s="281"/>
      <c r="C23" s="281"/>
      <c r="D23" s="281">
        <v>13</v>
      </c>
      <c r="E23" s="281" t="s">
        <v>641</v>
      </c>
      <c r="F23" s="291" t="s">
        <v>605</v>
      </c>
    </row>
    <row r="24" spans="1:6" ht="30" x14ac:dyDescent="0.25">
      <c r="A24" s="289" t="s">
        <v>642</v>
      </c>
      <c r="B24" s="284">
        <v>13</v>
      </c>
      <c r="C24" s="281">
        <v>12.14</v>
      </c>
      <c r="D24" s="285">
        <v>13.34</v>
      </c>
      <c r="E24" s="281">
        <v>17</v>
      </c>
      <c r="F24" s="291" t="s">
        <v>605</v>
      </c>
    </row>
    <row r="25" spans="1:6" ht="45" x14ac:dyDescent="0.25">
      <c r="A25" s="287" t="s">
        <v>643</v>
      </c>
      <c r="B25" s="286">
        <v>12</v>
      </c>
      <c r="C25" s="99">
        <v>2.7</v>
      </c>
      <c r="D25" s="99" t="s">
        <v>644</v>
      </c>
      <c r="E25" s="99">
        <v>19.25</v>
      </c>
      <c r="F25" s="291" t="s">
        <v>601</v>
      </c>
    </row>
    <row r="26" spans="1:6" ht="75" x14ac:dyDescent="0.25">
      <c r="A26" s="287" t="s">
        <v>512</v>
      </c>
      <c r="B26" s="286">
        <v>3.5</v>
      </c>
      <c r="C26" s="286">
        <v>1.7</v>
      </c>
      <c r="D26" s="99" t="s">
        <v>645</v>
      </c>
      <c r="E26" s="99"/>
      <c r="F26" s="291" t="s">
        <v>601</v>
      </c>
    </row>
  </sheetData>
  <mergeCells count="5">
    <mergeCell ref="A1:F1"/>
    <mergeCell ref="A2:F2"/>
    <mergeCell ref="A3:F3"/>
    <mergeCell ref="A4:A5"/>
    <mergeCell ref="B4:E4"/>
  </mergeCells>
  <dataValidations count="2">
    <dataValidation allowBlank="1" showInputMessage="1" showErrorMessage="1" prompt="Escribir&quot; Plan de Acción &quot;si se va a documentar en este Plan de Acción o   escribir en el &quot;Plan o  acciones de  riesgos&quot;   si la debilidad o la amenaza ya están documentadas en riesgos o se van a documentar alli" sqref="J5 F4" xr:uid="{26EF2931-0A59-4B9F-AB05-435B672E1263}"/>
    <dataValidation allowBlank="1" showInputMessage="1" showErrorMessage="1" prompt="Proponer y escribir en una frase la estrategia para gestionar la debilidad, la oportunidad, la amenaza o la fortaleza.Usar verbo de acción en infinitivo._x000a_" sqref="G1 A4" xr:uid="{8845870C-3D0A-45BB-9FDB-18C5FD1E9AAF}"/>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95E1A0-1ACB-4EBA-BA06-053F147BB77E}">
  <sheetPr>
    <tabColor theme="7" tint="0.39997558519241921"/>
  </sheetPr>
  <dimension ref="B1:H41"/>
  <sheetViews>
    <sheetView topLeftCell="B1" zoomScale="112" zoomScaleNormal="112" workbookViewId="0">
      <selection activeCell="E31" sqref="E31:F31"/>
    </sheetView>
  </sheetViews>
  <sheetFormatPr baseColWidth="10" defaultRowHeight="15" x14ac:dyDescent="0.25"/>
  <cols>
    <col min="1" max="1" width="2.85546875" style="7" customWidth="1"/>
    <col min="2" max="3" width="24.7109375" style="7" customWidth="1"/>
    <col min="4" max="4" width="16" style="7" customWidth="1"/>
    <col min="5" max="5" width="24.7109375" style="7" customWidth="1"/>
    <col min="6" max="6" width="27.7109375" style="7" customWidth="1"/>
    <col min="7" max="8" width="24.7109375" style="7" customWidth="1"/>
    <col min="9" max="16384" width="11.42578125" style="7"/>
  </cols>
  <sheetData>
    <row r="1" spans="2:8" ht="15.75" thickBot="1" x14ac:dyDescent="0.3"/>
    <row r="2" spans="2:8" ht="18" x14ac:dyDescent="0.25">
      <c r="B2" s="353" t="s">
        <v>69</v>
      </c>
      <c r="C2" s="354"/>
      <c r="D2" s="354"/>
      <c r="E2" s="354"/>
      <c r="F2" s="354"/>
      <c r="G2" s="354"/>
      <c r="H2" s="355"/>
    </row>
    <row r="3" spans="2:8" ht="16.5" x14ac:dyDescent="0.25">
      <c r="B3" s="356" t="s">
        <v>70</v>
      </c>
      <c r="C3" s="357"/>
      <c r="D3" s="357"/>
      <c r="E3" s="357"/>
      <c r="F3" s="357"/>
      <c r="G3" s="357"/>
      <c r="H3" s="358"/>
    </row>
    <row r="4" spans="2:8" ht="88.5" customHeight="1" x14ac:dyDescent="0.25">
      <c r="B4" s="359" t="s">
        <v>458</v>
      </c>
      <c r="C4" s="360"/>
      <c r="D4" s="360"/>
      <c r="E4" s="360"/>
      <c r="F4" s="360"/>
      <c r="G4" s="360"/>
      <c r="H4" s="361"/>
    </row>
    <row r="5" spans="2:8" ht="16.5" x14ac:dyDescent="0.25">
      <c r="B5" s="8"/>
      <c r="C5" s="9"/>
      <c r="D5" s="9"/>
      <c r="E5" s="9"/>
      <c r="F5" s="9"/>
      <c r="G5" s="9"/>
      <c r="H5" s="10"/>
    </row>
    <row r="6" spans="2:8" ht="16.5" customHeight="1" x14ac:dyDescent="0.25">
      <c r="B6" s="362" t="s">
        <v>415</v>
      </c>
      <c r="C6" s="363"/>
      <c r="D6" s="363"/>
      <c r="E6" s="363"/>
      <c r="F6" s="363"/>
      <c r="G6" s="363"/>
      <c r="H6" s="364"/>
    </row>
    <row r="7" spans="2:8" ht="44.25" customHeight="1" x14ac:dyDescent="0.25">
      <c r="B7" s="362"/>
      <c r="C7" s="363"/>
      <c r="D7" s="363"/>
      <c r="E7" s="363"/>
      <c r="F7" s="363"/>
      <c r="G7" s="363"/>
      <c r="H7" s="364"/>
    </row>
    <row r="8" spans="2:8" ht="15.75" thickBot="1" x14ac:dyDescent="0.3">
      <c r="B8" s="11"/>
      <c r="C8" s="12"/>
      <c r="D8" s="13"/>
      <c r="E8" s="14"/>
      <c r="F8" s="14"/>
      <c r="G8" s="15"/>
      <c r="H8" s="16"/>
    </row>
    <row r="9" spans="2:8" ht="15.75" thickTop="1" x14ac:dyDescent="0.25">
      <c r="B9" s="11"/>
      <c r="C9" s="365" t="s">
        <v>71</v>
      </c>
      <c r="D9" s="366"/>
      <c r="E9" s="367" t="s">
        <v>72</v>
      </c>
      <c r="F9" s="368"/>
      <c r="G9" s="12"/>
      <c r="H9" s="16"/>
    </row>
    <row r="10" spans="2:8" ht="35.25" customHeight="1" x14ac:dyDescent="0.25">
      <c r="B10" s="11"/>
      <c r="C10" s="349" t="s">
        <v>73</v>
      </c>
      <c r="D10" s="350"/>
      <c r="E10" s="351" t="s">
        <v>74</v>
      </c>
      <c r="F10" s="352"/>
      <c r="G10" s="12"/>
      <c r="H10" s="16"/>
    </row>
    <row r="11" spans="2:8" ht="17.25" customHeight="1" x14ac:dyDescent="0.25">
      <c r="B11" s="11"/>
      <c r="C11" s="349" t="s">
        <v>75</v>
      </c>
      <c r="D11" s="350"/>
      <c r="E11" s="351" t="s">
        <v>76</v>
      </c>
      <c r="F11" s="352"/>
      <c r="G11" s="12"/>
      <c r="H11" s="16"/>
    </row>
    <row r="12" spans="2:8" ht="19.5" customHeight="1" x14ac:dyDescent="0.25">
      <c r="B12" s="11"/>
      <c r="C12" s="349" t="s">
        <v>77</v>
      </c>
      <c r="D12" s="350"/>
      <c r="E12" s="351" t="s">
        <v>78</v>
      </c>
      <c r="F12" s="352"/>
      <c r="G12" s="12"/>
      <c r="H12" s="16"/>
    </row>
    <row r="13" spans="2:8" ht="27" customHeight="1" x14ac:dyDescent="0.25">
      <c r="B13" s="11"/>
      <c r="C13" s="349" t="s">
        <v>79</v>
      </c>
      <c r="D13" s="350"/>
      <c r="E13" s="351" t="s">
        <v>173</v>
      </c>
      <c r="F13" s="352"/>
      <c r="G13" s="12"/>
      <c r="H13" s="16"/>
    </row>
    <row r="14" spans="2:8" ht="34.5" customHeight="1" x14ac:dyDescent="0.25">
      <c r="B14" s="11"/>
      <c r="C14" s="347" t="s">
        <v>8</v>
      </c>
      <c r="D14" s="348"/>
      <c r="E14" s="345" t="s">
        <v>416</v>
      </c>
      <c r="F14" s="346"/>
      <c r="G14" s="12"/>
      <c r="H14" s="16"/>
    </row>
    <row r="15" spans="2:8" ht="27.75" customHeight="1" x14ac:dyDescent="0.25">
      <c r="B15" s="11"/>
      <c r="C15" s="347" t="s">
        <v>9</v>
      </c>
      <c r="D15" s="348"/>
      <c r="E15" s="345" t="s">
        <v>80</v>
      </c>
      <c r="F15" s="346"/>
      <c r="G15" s="12"/>
      <c r="H15" s="16"/>
    </row>
    <row r="16" spans="2:8" ht="28.5" customHeight="1" x14ac:dyDescent="0.25">
      <c r="B16" s="11"/>
      <c r="C16" s="347" t="s">
        <v>10</v>
      </c>
      <c r="D16" s="348"/>
      <c r="E16" s="345" t="s">
        <v>81</v>
      </c>
      <c r="F16" s="346"/>
      <c r="G16" s="12"/>
      <c r="H16" s="16"/>
    </row>
    <row r="17" spans="2:8" ht="72.75" customHeight="1" x14ac:dyDescent="0.25">
      <c r="B17" s="11"/>
      <c r="C17" s="347" t="s">
        <v>11</v>
      </c>
      <c r="D17" s="348"/>
      <c r="E17" s="345" t="s">
        <v>417</v>
      </c>
      <c r="F17" s="346"/>
      <c r="G17" s="12"/>
      <c r="H17" s="16"/>
    </row>
    <row r="18" spans="2:8" ht="64.5" customHeight="1" x14ac:dyDescent="0.25">
      <c r="B18" s="11"/>
      <c r="C18" s="347" t="s">
        <v>12</v>
      </c>
      <c r="D18" s="348"/>
      <c r="E18" s="345" t="s">
        <v>459</v>
      </c>
      <c r="F18" s="346"/>
      <c r="G18" s="12"/>
      <c r="H18" s="16"/>
    </row>
    <row r="19" spans="2:8" ht="71.25" customHeight="1" x14ac:dyDescent="0.25">
      <c r="B19" s="11"/>
      <c r="C19" s="347" t="s">
        <v>82</v>
      </c>
      <c r="D19" s="348"/>
      <c r="E19" s="345" t="s">
        <v>460</v>
      </c>
      <c r="F19" s="346"/>
      <c r="G19" s="12"/>
      <c r="H19" s="16"/>
    </row>
    <row r="20" spans="2:8" ht="55.5" customHeight="1" x14ac:dyDescent="0.25">
      <c r="B20" s="11"/>
      <c r="C20" s="343" t="s">
        <v>83</v>
      </c>
      <c r="D20" s="344"/>
      <c r="E20" s="345" t="s">
        <v>461</v>
      </c>
      <c r="F20" s="346"/>
      <c r="G20" s="12"/>
      <c r="H20" s="16"/>
    </row>
    <row r="21" spans="2:8" ht="42" customHeight="1" x14ac:dyDescent="0.25">
      <c r="B21" s="11"/>
      <c r="C21" s="343" t="s">
        <v>18</v>
      </c>
      <c r="D21" s="344"/>
      <c r="E21" s="345" t="s">
        <v>462</v>
      </c>
      <c r="F21" s="346"/>
      <c r="G21" s="12"/>
      <c r="H21" s="16"/>
    </row>
    <row r="22" spans="2:8" ht="59.25" customHeight="1" x14ac:dyDescent="0.25">
      <c r="B22" s="11"/>
      <c r="C22" s="343" t="s">
        <v>20</v>
      </c>
      <c r="D22" s="344"/>
      <c r="E22" s="345" t="s">
        <v>418</v>
      </c>
      <c r="F22" s="346"/>
      <c r="G22" s="12"/>
      <c r="H22" s="16"/>
    </row>
    <row r="23" spans="2:8" ht="23.25" customHeight="1" x14ac:dyDescent="0.25">
      <c r="B23" s="11"/>
      <c r="C23" s="343" t="s">
        <v>21</v>
      </c>
      <c r="D23" s="344"/>
      <c r="E23" s="345" t="s">
        <v>463</v>
      </c>
      <c r="F23" s="346"/>
      <c r="G23" s="12"/>
      <c r="H23" s="16"/>
    </row>
    <row r="24" spans="2:8" ht="30.75" customHeight="1" x14ac:dyDescent="0.25">
      <c r="B24" s="11"/>
      <c r="C24" s="343" t="s">
        <v>84</v>
      </c>
      <c r="D24" s="344"/>
      <c r="E24" s="345" t="s">
        <v>464</v>
      </c>
      <c r="F24" s="346"/>
      <c r="G24" s="12"/>
      <c r="H24" s="16"/>
    </row>
    <row r="25" spans="2:8" ht="33" customHeight="1" x14ac:dyDescent="0.25">
      <c r="B25" s="11"/>
      <c r="C25" s="343" t="s">
        <v>85</v>
      </c>
      <c r="D25" s="344"/>
      <c r="E25" s="345" t="s">
        <v>465</v>
      </c>
      <c r="F25" s="346"/>
      <c r="G25" s="12"/>
      <c r="H25" s="16"/>
    </row>
    <row r="26" spans="2:8" ht="30" customHeight="1" x14ac:dyDescent="0.25">
      <c r="B26" s="11"/>
      <c r="C26" s="343" t="s">
        <v>86</v>
      </c>
      <c r="D26" s="344"/>
      <c r="E26" s="345" t="s">
        <v>466</v>
      </c>
      <c r="F26" s="346"/>
      <c r="G26" s="12"/>
      <c r="H26" s="16"/>
    </row>
    <row r="27" spans="2:8" ht="35.25" customHeight="1" x14ac:dyDescent="0.25">
      <c r="B27" s="11"/>
      <c r="C27" s="343" t="s">
        <v>87</v>
      </c>
      <c r="D27" s="344"/>
      <c r="E27" s="345" t="s">
        <v>467</v>
      </c>
      <c r="F27" s="346"/>
      <c r="G27" s="12"/>
      <c r="H27" s="16"/>
    </row>
    <row r="28" spans="2:8" ht="31.5" customHeight="1" x14ac:dyDescent="0.25">
      <c r="B28" s="11"/>
      <c r="C28" s="343" t="s">
        <v>88</v>
      </c>
      <c r="D28" s="344"/>
      <c r="E28" s="345" t="s">
        <v>468</v>
      </c>
      <c r="F28" s="346"/>
      <c r="G28" s="12"/>
      <c r="H28" s="16"/>
    </row>
    <row r="29" spans="2:8" ht="35.25" customHeight="1" x14ac:dyDescent="0.25">
      <c r="B29" s="11"/>
      <c r="C29" s="343" t="s">
        <v>89</v>
      </c>
      <c r="D29" s="344"/>
      <c r="E29" s="345" t="s">
        <v>469</v>
      </c>
      <c r="F29" s="346"/>
      <c r="G29" s="12"/>
      <c r="H29" s="16"/>
    </row>
    <row r="30" spans="2:8" ht="59.25" customHeight="1" x14ac:dyDescent="0.25">
      <c r="B30" s="11"/>
      <c r="C30" s="343" t="s">
        <v>90</v>
      </c>
      <c r="D30" s="344"/>
      <c r="E30" s="345" t="s">
        <v>470</v>
      </c>
      <c r="F30" s="346"/>
      <c r="G30" s="12"/>
      <c r="H30" s="16"/>
    </row>
    <row r="31" spans="2:8" ht="57" customHeight="1" x14ac:dyDescent="0.25">
      <c r="B31" s="11"/>
      <c r="C31" s="343" t="s">
        <v>25</v>
      </c>
      <c r="D31" s="344"/>
      <c r="E31" s="345" t="s">
        <v>471</v>
      </c>
      <c r="F31" s="346"/>
      <c r="G31" s="12"/>
      <c r="H31" s="16"/>
    </row>
    <row r="32" spans="2:8" ht="82.5" customHeight="1" x14ac:dyDescent="0.25">
      <c r="B32" s="11"/>
      <c r="C32" s="343" t="s">
        <v>91</v>
      </c>
      <c r="D32" s="344"/>
      <c r="E32" s="345" t="s">
        <v>92</v>
      </c>
      <c r="F32" s="346"/>
      <c r="G32" s="12"/>
      <c r="H32" s="16"/>
    </row>
    <row r="33" spans="2:8" ht="46.5" customHeight="1" x14ac:dyDescent="0.25">
      <c r="B33" s="11"/>
      <c r="C33" s="343" t="s">
        <v>30</v>
      </c>
      <c r="D33" s="344"/>
      <c r="E33" s="345" t="s">
        <v>472</v>
      </c>
      <c r="F33" s="346"/>
      <c r="G33" s="12"/>
      <c r="H33" s="16"/>
    </row>
    <row r="34" spans="2:8" ht="6.75" customHeight="1" thickBot="1" x14ac:dyDescent="0.3">
      <c r="B34" s="11"/>
      <c r="C34" s="339"/>
      <c r="D34" s="340"/>
      <c r="E34" s="341"/>
      <c r="F34" s="342"/>
      <c r="G34" s="12"/>
      <c r="H34" s="16"/>
    </row>
    <row r="35" spans="2:8" ht="15.75" thickTop="1" x14ac:dyDescent="0.25">
      <c r="B35" s="11"/>
      <c r="C35" s="17"/>
      <c r="D35" s="17"/>
      <c r="E35" s="18"/>
      <c r="F35" s="18"/>
      <c r="G35" s="12"/>
      <c r="H35" s="16"/>
    </row>
    <row r="36" spans="2:8" ht="21" customHeight="1" x14ac:dyDescent="0.25">
      <c r="B36" s="333" t="s">
        <v>419</v>
      </c>
      <c r="C36" s="334"/>
      <c r="D36" s="334"/>
      <c r="E36" s="334"/>
      <c r="F36" s="334"/>
      <c r="G36" s="334"/>
      <c r="H36" s="335"/>
    </row>
    <row r="37" spans="2:8" ht="20.25" customHeight="1" x14ac:dyDescent="0.25">
      <c r="B37" s="333" t="s">
        <v>420</v>
      </c>
      <c r="C37" s="334"/>
      <c r="D37" s="334"/>
      <c r="E37" s="334"/>
      <c r="F37" s="334"/>
      <c r="G37" s="334"/>
      <c r="H37" s="335"/>
    </row>
    <row r="38" spans="2:8" ht="20.25" customHeight="1" x14ac:dyDescent="0.25">
      <c r="B38" s="333" t="s">
        <v>421</v>
      </c>
      <c r="C38" s="334"/>
      <c r="D38" s="334"/>
      <c r="E38" s="334"/>
      <c r="F38" s="334"/>
      <c r="G38" s="334"/>
      <c r="H38" s="335"/>
    </row>
    <row r="39" spans="2:8" ht="21.75" customHeight="1" x14ac:dyDescent="0.25">
      <c r="B39" s="333" t="s">
        <v>422</v>
      </c>
      <c r="C39" s="334"/>
      <c r="D39" s="334"/>
      <c r="E39" s="334"/>
      <c r="F39" s="334"/>
      <c r="G39" s="334"/>
      <c r="H39" s="335"/>
    </row>
    <row r="40" spans="2:8" ht="22.5" customHeight="1" x14ac:dyDescent="0.25">
      <c r="B40" s="333" t="s">
        <v>423</v>
      </c>
      <c r="C40" s="334"/>
      <c r="D40" s="334"/>
      <c r="E40" s="334"/>
      <c r="F40" s="334"/>
      <c r="G40" s="334"/>
      <c r="H40" s="335"/>
    </row>
    <row r="41" spans="2:8" ht="32.25" customHeight="1" thickBot="1" x14ac:dyDescent="0.3">
      <c r="B41" s="336" t="s">
        <v>424</v>
      </c>
      <c r="C41" s="337"/>
      <c r="D41" s="337"/>
      <c r="E41" s="337"/>
      <c r="F41" s="337"/>
      <c r="G41" s="337"/>
      <c r="H41" s="338"/>
    </row>
  </sheetData>
  <mergeCells count="62">
    <mergeCell ref="B2:H2"/>
    <mergeCell ref="B3:H3"/>
    <mergeCell ref="B4:H4"/>
    <mergeCell ref="B6:H7"/>
    <mergeCell ref="C9:D9"/>
    <mergeCell ref="E9:F9"/>
    <mergeCell ref="C10:D10"/>
    <mergeCell ref="E10:F10"/>
    <mergeCell ref="C11:D11"/>
    <mergeCell ref="E11:F11"/>
    <mergeCell ref="C12:D12"/>
    <mergeCell ref="E12:F12"/>
    <mergeCell ref="C13:D13"/>
    <mergeCell ref="E13:F13"/>
    <mergeCell ref="C14:D14"/>
    <mergeCell ref="E14:F14"/>
    <mergeCell ref="C15:D15"/>
    <mergeCell ref="E15:F15"/>
    <mergeCell ref="C16:D16"/>
    <mergeCell ref="E16:F16"/>
    <mergeCell ref="C17:D17"/>
    <mergeCell ref="E17:F17"/>
    <mergeCell ref="C18:D18"/>
    <mergeCell ref="E18:F18"/>
    <mergeCell ref="C19:D19"/>
    <mergeCell ref="E19:F19"/>
    <mergeCell ref="C20:D20"/>
    <mergeCell ref="E20:F20"/>
    <mergeCell ref="C21:D21"/>
    <mergeCell ref="E21:F21"/>
    <mergeCell ref="C22:D22"/>
    <mergeCell ref="E22:F22"/>
    <mergeCell ref="C23:D23"/>
    <mergeCell ref="E23:F23"/>
    <mergeCell ref="C24:D24"/>
    <mergeCell ref="E24:F24"/>
    <mergeCell ref="C25:D25"/>
    <mergeCell ref="E25:F25"/>
    <mergeCell ref="C26:D26"/>
    <mergeCell ref="E26:F26"/>
    <mergeCell ref="C27:D27"/>
    <mergeCell ref="E27:F27"/>
    <mergeCell ref="C28:D28"/>
    <mergeCell ref="E28:F28"/>
    <mergeCell ref="C29:D29"/>
    <mergeCell ref="E29:F29"/>
    <mergeCell ref="C30:D30"/>
    <mergeCell ref="E30:F30"/>
    <mergeCell ref="C31:D31"/>
    <mergeCell ref="E31:F31"/>
    <mergeCell ref="C32:D32"/>
    <mergeCell ref="E32:F32"/>
    <mergeCell ref="C33:D33"/>
    <mergeCell ref="E33:F33"/>
    <mergeCell ref="B40:H40"/>
    <mergeCell ref="B41:H41"/>
    <mergeCell ref="C34:D34"/>
    <mergeCell ref="E34:F34"/>
    <mergeCell ref="B36:H36"/>
    <mergeCell ref="B37:H37"/>
    <mergeCell ref="B38:H38"/>
    <mergeCell ref="B39:H39"/>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55CF7D-1872-4C37-9907-E47A51458B99}">
  <sheetPr>
    <tabColor theme="4" tint="-0.249977111117893"/>
  </sheetPr>
  <dimension ref="A1:KL58"/>
  <sheetViews>
    <sheetView tabSelected="1" zoomScale="64" zoomScaleNormal="64" workbookViewId="0">
      <selection activeCell="B29" sqref="B29:B32"/>
    </sheetView>
  </sheetViews>
  <sheetFormatPr baseColWidth="10" defaultRowHeight="15" x14ac:dyDescent="0.25"/>
  <cols>
    <col min="2" max="2" width="21" customWidth="1"/>
    <col min="3" max="3" width="19.7109375" customWidth="1"/>
    <col min="4" max="4" width="28.28515625" customWidth="1"/>
    <col min="5" max="5" width="21.5703125" customWidth="1"/>
    <col min="6" max="6" width="30.7109375" customWidth="1"/>
    <col min="7" max="7" width="23.28515625" customWidth="1"/>
    <col min="8" max="8" width="12.140625" customWidth="1"/>
    <col min="9" max="9" width="13.28515625" customWidth="1"/>
    <col min="11" max="11" width="28.5703125" customWidth="1"/>
    <col min="12" max="12" width="22.85546875" customWidth="1"/>
    <col min="16" max="16" width="33.42578125" customWidth="1"/>
    <col min="17" max="17" width="18.28515625" customWidth="1"/>
    <col min="21" max="21" width="17.28515625" customWidth="1"/>
    <col min="22" max="23" width="14" customWidth="1"/>
    <col min="24" max="24" width="12.140625" hidden="1" customWidth="1"/>
    <col min="25" max="25" width="44.85546875" hidden="1" customWidth="1"/>
    <col min="26" max="26" width="4.85546875" hidden="1" customWidth="1"/>
    <col min="27" max="28" width="11.85546875" customWidth="1"/>
    <col min="29" max="29" width="41.7109375" hidden="1" customWidth="1"/>
    <col min="30" max="30" width="4.85546875" hidden="1" customWidth="1"/>
    <col min="31" max="31" width="13.42578125" customWidth="1"/>
    <col min="33" max="33" width="13.42578125" customWidth="1"/>
    <col min="34" max="34" width="21.140625" customWidth="1"/>
    <col min="36" max="36" width="15" customWidth="1"/>
    <col min="37" max="37" width="16.140625" customWidth="1"/>
    <col min="38" max="38" width="17.85546875" bestFit="1" customWidth="1"/>
    <col min="39" max="39" width="12" bestFit="1" customWidth="1"/>
    <col min="41" max="298" width="11.42578125" style="147"/>
    <col min="299" max="16384" width="11.42578125" style="190"/>
  </cols>
  <sheetData>
    <row r="1" spans="1:298" s="187" customFormat="1" ht="16.5" customHeight="1" x14ac:dyDescent="0.3">
      <c r="A1" s="420"/>
      <c r="B1" s="421"/>
      <c r="C1" s="421"/>
      <c r="D1" s="410" t="s">
        <v>68</v>
      </c>
      <c r="E1" s="410"/>
      <c r="F1" s="410"/>
      <c r="G1" s="410"/>
      <c r="H1" s="410"/>
      <c r="I1" s="410"/>
      <c r="J1" s="410"/>
      <c r="K1" s="410"/>
      <c r="L1" s="410"/>
      <c r="M1" s="410"/>
      <c r="N1" s="410"/>
      <c r="O1" s="410"/>
      <c r="P1" s="410"/>
      <c r="Q1" s="410"/>
      <c r="R1" s="410"/>
      <c r="S1" s="410"/>
      <c r="T1" s="410"/>
      <c r="U1" s="410"/>
      <c r="V1" s="410"/>
      <c r="W1" s="410"/>
      <c r="X1" s="410"/>
      <c r="Y1" s="410"/>
      <c r="Z1" s="410"/>
      <c r="AA1" s="410"/>
      <c r="AB1" s="410"/>
      <c r="AC1" s="410"/>
      <c r="AD1" s="410"/>
      <c r="AE1" s="410"/>
      <c r="AF1" s="410"/>
      <c r="AG1" s="410"/>
      <c r="AH1" s="410"/>
      <c r="AI1" s="410"/>
      <c r="AJ1" s="410"/>
      <c r="AK1" s="410"/>
      <c r="AL1" s="412" t="s">
        <v>67</v>
      </c>
      <c r="AM1" s="412"/>
      <c r="AN1" s="412"/>
      <c r="AO1" s="186"/>
      <c r="AP1" s="186"/>
      <c r="AQ1" s="186"/>
      <c r="AR1" s="186"/>
      <c r="AS1" s="186"/>
      <c r="AT1" s="186"/>
      <c r="AU1" s="186"/>
      <c r="AV1" s="186"/>
      <c r="AW1" s="186"/>
      <c r="AX1" s="186"/>
      <c r="AY1" s="186"/>
      <c r="AZ1" s="186"/>
      <c r="BA1" s="186"/>
      <c r="BB1" s="186"/>
      <c r="BC1" s="186"/>
      <c r="BD1" s="186"/>
      <c r="BE1" s="186"/>
      <c r="BF1" s="186"/>
      <c r="BG1" s="186"/>
      <c r="BH1" s="186"/>
      <c r="BI1" s="186"/>
      <c r="BJ1" s="186"/>
      <c r="BK1" s="186"/>
      <c r="BL1" s="186"/>
      <c r="BM1" s="186"/>
      <c r="BN1" s="186"/>
      <c r="BO1" s="186"/>
      <c r="BP1" s="186"/>
      <c r="BQ1" s="186"/>
      <c r="BR1" s="186"/>
      <c r="BS1" s="186"/>
      <c r="BT1" s="186"/>
      <c r="BU1" s="186"/>
      <c r="BV1" s="186"/>
      <c r="BW1" s="186"/>
      <c r="BX1" s="186"/>
      <c r="BY1" s="186"/>
      <c r="BZ1" s="186"/>
      <c r="CA1" s="186"/>
      <c r="CB1" s="186"/>
      <c r="CC1" s="186"/>
      <c r="CD1" s="186"/>
      <c r="CE1" s="186"/>
      <c r="CF1" s="186"/>
      <c r="CG1" s="186"/>
      <c r="CH1" s="186"/>
      <c r="CI1" s="186"/>
      <c r="CJ1" s="186"/>
      <c r="CK1" s="186"/>
      <c r="CL1" s="186"/>
      <c r="CM1" s="186"/>
      <c r="CN1" s="186"/>
      <c r="CO1" s="186"/>
      <c r="CP1" s="186"/>
      <c r="CQ1" s="186"/>
      <c r="CR1" s="186"/>
      <c r="CS1" s="186"/>
      <c r="CT1" s="186"/>
      <c r="CU1" s="186"/>
      <c r="CV1" s="186"/>
      <c r="CW1" s="186"/>
      <c r="CX1" s="186"/>
      <c r="CY1" s="186"/>
      <c r="CZ1" s="186"/>
      <c r="DA1" s="186"/>
      <c r="DB1" s="186"/>
      <c r="DC1" s="186"/>
      <c r="DD1" s="186"/>
      <c r="DE1" s="186"/>
      <c r="DF1" s="186"/>
      <c r="DG1" s="186"/>
      <c r="DH1" s="186"/>
      <c r="DI1" s="186"/>
      <c r="DJ1" s="186"/>
      <c r="DK1" s="186"/>
      <c r="DL1" s="186"/>
      <c r="DM1" s="186"/>
      <c r="DN1" s="186"/>
      <c r="DO1" s="186"/>
      <c r="DP1" s="186"/>
      <c r="DQ1" s="186"/>
      <c r="DR1" s="186"/>
      <c r="DS1" s="186"/>
      <c r="DT1" s="186"/>
      <c r="DU1" s="186"/>
      <c r="DV1" s="186"/>
      <c r="DW1" s="186"/>
      <c r="DX1" s="186"/>
      <c r="DY1" s="186"/>
      <c r="DZ1" s="186"/>
      <c r="EA1" s="186"/>
      <c r="EB1" s="186"/>
      <c r="EC1" s="186"/>
      <c r="ED1" s="186"/>
      <c r="EE1" s="186"/>
      <c r="EF1" s="186"/>
      <c r="EG1" s="186"/>
      <c r="EH1" s="186"/>
      <c r="EI1" s="186"/>
      <c r="EJ1" s="186"/>
      <c r="EK1" s="186"/>
      <c r="EL1" s="186"/>
      <c r="EM1" s="186"/>
      <c r="EN1" s="186"/>
      <c r="EO1" s="186"/>
      <c r="EP1" s="186"/>
      <c r="EQ1" s="186"/>
      <c r="ER1" s="186"/>
      <c r="ES1" s="186"/>
      <c r="ET1" s="186"/>
      <c r="EU1" s="186"/>
      <c r="EV1" s="186"/>
      <c r="EW1" s="186"/>
      <c r="EX1" s="186"/>
      <c r="EY1" s="186"/>
      <c r="EZ1" s="186"/>
      <c r="FA1" s="186"/>
      <c r="FB1" s="186"/>
      <c r="FC1" s="186"/>
      <c r="FD1" s="186"/>
      <c r="FE1" s="186"/>
      <c r="FF1" s="186"/>
      <c r="FG1" s="186"/>
      <c r="FH1" s="186"/>
      <c r="FI1" s="186"/>
      <c r="FJ1" s="186"/>
      <c r="FK1" s="186"/>
      <c r="FL1" s="186"/>
      <c r="FM1" s="186"/>
      <c r="FN1" s="186"/>
      <c r="FO1" s="186"/>
      <c r="FP1" s="186"/>
      <c r="FQ1" s="186"/>
      <c r="FR1" s="186"/>
      <c r="FS1" s="186"/>
      <c r="FT1" s="186"/>
      <c r="FU1" s="186"/>
      <c r="FV1" s="186"/>
      <c r="FW1" s="186"/>
      <c r="FX1" s="186"/>
      <c r="FY1" s="186"/>
      <c r="FZ1" s="186"/>
      <c r="GA1" s="186"/>
      <c r="GB1" s="186"/>
      <c r="GC1" s="186"/>
      <c r="GD1" s="186"/>
      <c r="GE1" s="186"/>
      <c r="GF1" s="186"/>
      <c r="GG1" s="186"/>
      <c r="GH1" s="186"/>
      <c r="GI1" s="186"/>
      <c r="GJ1" s="186"/>
      <c r="GK1" s="186"/>
      <c r="GL1" s="186"/>
      <c r="GM1" s="186"/>
      <c r="GN1" s="186"/>
      <c r="GO1" s="186"/>
      <c r="GP1" s="186"/>
      <c r="GQ1" s="186"/>
      <c r="GR1" s="186"/>
      <c r="GS1" s="186"/>
      <c r="GT1" s="186"/>
      <c r="GU1" s="186"/>
      <c r="GV1" s="186"/>
      <c r="GW1" s="186"/>
      <c r="GX1" s="186"/>
      <c r="GY1" s="186"/>
      <c r="GZ1" s="186"/>
      <c r="HA1" s="186"/>
      <c r="HB1" s="186"/>
      <c r="HC1" s="186"/>
      <c r="HD1" s="186"/>
      <c r="HE1" s="186"/>
      <c r="HF1" s="186"/>
      <c r="HG1" s="186"/>
      <c r="HH1" s="186"/>
      <c r="HI1" s="186"/>
      <c r="HJ1" s="186"/>
      <c r="HK1" s="186"/>
      <c r="HL1" s="186"/>
      <c r="HM1" s="186"/>
      <c r="HN1" s="186"/>
      <c r="HO1" s="186"/>
      <c r="HP1" s="186"/>
      <c r="HQ1" s="186"/>
      <c r="HR1" s="186"/>
      <c r="HS1" s="186"/>
      <c r="HT1" s="186"/>
      <c r="HU1" s="186"/>
      <c r="HV1" s="186"/>
      <c r="HW1" s="186"/>
      <c r="HX1" s="186"/>
      <c r="HY1" s="186"/>
      <c r="HZ1" s="186"/>
      <c r="IA1" s="186"/>
      <c r="IB1" s="186"/>
      <c r="IC1" s="186"/>
      <c r="ID1" s="186"/>
      <c r="IE1" s="186"/>
      <c r="IF1" s="186"/>
      <c r="IG1" s="186"/>
      <c r="IH1" s="186"/>
      <c r="II1" s="186"/>
      <c r="IJ1" s="186"/>
      <c r="IK1" s="186"/>
      <c r="IL1" s="186"/>
      <c r="IM1" s="186"/>
      <c r="IN1" s="186"/>
      <c r="IO1" s="186"/>
      <c r="IP1" s="186"/>
      <c r="IQ1" s="186"/>
      <c r="IR1" s="186"/>
      <c r="IS1" s="186"/>
      <c r="IT1" s="186"/>
      <c r="IU1" s="186"/>
      <c r="IV1" s="186"/>
      <c r="IW1" s="186"/>
      <c r="IX1" s="186"/>
      <c r="IY1" s="186"/>
      <c r="IZ1" s="186"/>
      <c r="JA1" s="186"/>
      <c r="JB1" s="186"/>
      <c r="JC1" s="186"/>
      <c r="JD1" s="186"/>
      <c r="JE1" s="186"/>
      <c r="JF1" s="186"/>
      <c r="JG1" s="186"/>
      <c r="JH1" s="186"/>
      <c r="JI1" s="186"/>
      <c r="JJ1" s="186"/>
      <c r="JK1" s="186"/>
      <c r="JL1" s="186"/>
      <c r="JM1" s="186"/>
      <c r="JN1" s="186"/>
      <c r="JO1" s="186"/>
      <c r="JP1" s="186"/>
      <c r="JQ1" s="186"/>
      <c r="JR1" s="186"/>
      <c r="JS1" s="186"/>
      <c r="JT1" s="186"/>
      <c r="JU1" s="186"/>
      <c r="JV1" s="186"/>
      <c r="JW1" s="186"/>
      <c r="JX1" s="186"/>
      <c r="JY1" s="186"/>
      <c r="JZ1" s="186"/>
      <c r="KA1" s="186"/>
      <c r="KB1" s="186"/>
      <c r="KC1" s="186"/>
      <c r="KD1" s="186"/>
      <c r="KE1" s="186"/>
      <c r="KF1" s="186"/>
      <c r="KG1" s="186"/>
      <c r="KH1" s="186"/>
      <c r="KI1" s="186"/>
      <c r="KJ1" s="186"/>
      <c r="KK1" s="186"/>
      <c r="KL1" s="186"/>
    </row>
    <row r="2" spans="1:298" s="187" customFormat="1" ht="39.75" customHeight="1" x14ac:dyDescent="0.3">
      <c r="A2" s="422"/>
      <c r="B2" s="423"/>
      <c r="C2" s="423"/>
      <c r="D2" s="411"/>
      <c r="E2" s="411"/>
      <c r="F2" s="411"/>
      <c r="G2" s="411"/>
      <c r="H2" s="411"/>
      <c r="I2" s="411"/>
      <c r="J2" s="411"/>
      <c r="K2" s="411"/>
      <c r="L2" s="411"/>
      <c r="M2" s="411"/>
      <c r="N2" s="411"/>
      <c r="O2" s="411"/>
      <c r="P2" s="411"/>
      <c r="Q2" s="411"/>
      <c r="R2" s="411"/>
      <c r="S2" s="411"/>
      <c r="T2" s="411"/>
      <c r="U2" s="411"/>
      <c r="V2" s="411"/>
      <c r="W2" s="411"/>
      <c r="X2" s="411"/>
      <c r="Y2" s="411"/>
      <c r="Z2" s="411"/>
      <c r="AA2" s="411"/>
      <c r="AB2" s="411"/>
      <c r="AC2" s="411"/>
      <c r="AD2" s="411"/>
      <c r="AE2" s="411"/>
      <c r="AF2" s="411"/>
      <c r="AG2" s="411"/>
      <c r="AH2" s="411"/>
      <c r="AI2" s="411"/>
      <c r="AJ2" s="411"/>
      <c r="AK2" s="411"/>
      <c r="AL2" s="412"/>
      <c r="AM2" s="412"/>
      <c r="AN2" s="412"/>
      <c r="AO2" s="186"/>
      <c r="AP2" s="186"/>
      <c r="AQ2" s="186"/>
      <c r="AR2" s="186"/>
      <c r="AS2" s="186"/>
      <c r="AT2" s="186"/>
      <c r="AU2" s="186"/>
      <c r="AV2" s="186"/>
      <c r="AW2" s="186"/>
      <c r="AX2" s="186"/>
      <c r="AY2" s="186"/>
      <c r="AZ2" s="186"/>
      <c r="BA2" s="186"/>
      <c r="BB2" s="186"/>
      <c r="BC2" s="186"/>
      <c r="BD2" s="186"/>
      <c r="BE2" s="186"/>
      <c r="BF2" s="186"/>
      <c r="BG2" s="186"/>
      <c r="BH2" s="186"/>
      <c r="BI2" s="186"/>
      <c r="BJ2" s="186"/>
      <c r="BK2" s="186"/>
      <c r="BL2" s="186"/>
      <c r="BM2" s="186"/>
      <c r="BN2" s="186"/>
      <c r="BO2" s="186"/>
      <c r="BP2" s="186"/>
      <c r="BQ2" s="186"/>
      <c r="BR2" s="186"/>
      <c r="BS2" s="186"/>
      <c r="BT2" s="186"/>
      <c r="BU2" s="186"/>
      <c r="BV2" s="186"/>
      <c r="BW2" s="186"/>
      <c r="BX2" s="186"/>
      <c r="BY2" s="186"/>
      <c r="BZ2" s="186"/>
      <c r="CA2" s="186"/>
      <c r="CB2" s="186"/>
      <c r="CC2" s="186"/>
      <c r="CD2" s="186"/>
      <c r="CE2" s="186"/>
      <c r="CF2" s="186"/>
      <c r="CG2" s="186"/>
      <c r="CH2" s="186"/>
      <c r="CI2" s="186"/>
      <c r="CJ2" s="186"/>
      <c r="CK2" s="186"/>
      <c r="CL2" s="186"/>
      <c r="CM2" s="186"/>
      <c r="CN2" s="186"/>
      <c r="CO2" s="186"/>
      <c r="CP2" s="186"/>
      <c r="CQ2" s="186"/>
      <c r="CR2" s="186"/>
      <c r="CS2" s="186"/>
      <c r="CT2" s="186"/>
      <c r="CU2" s="186"/>
      <c r="CV2" s="186"/>
      <c r="CW2" s="186"/>
      <c r="CX2" s="186"/>
      <c r="CY2" s="186"/>
      <c r="CZ2" s="186"/>
      <c r="DA2" s="186"/>
      <c r="DB2" s="186"/>
      <c r="DC2" s="186"/>
      <c r="DD2" s="186"/>
      <c r="DE2" s="186"/>
      <c r="DF2" s="186"/>
      <c r="DG2" s="186"/>
      <c r="DH2" s="186"/>
      <c r="DI2" s="186"/>
      <c r="DJ2" s="186"/>
      <c r="DK2" s="186"/>
      <c r="DL2" s="186"/>
      <c r="DM2" s="186"/>
      <c r="DN2" s="186"/>
      <c r="DO2" s="186"/>
      <c r="DP2" s="186"/>
      <c r="DQ2" s="186"/>
      <c r="DR2" s="186"/>
      <c r="DS2" s="186"/>
      <c r="DT2" s="186"/>
      <c r="DU2" s="186"/>
      <c r="DV2" s="186"/>
      <c r="DW2" s="186"/>
      <c r="DX2" s="186"/>
      <c r="DY2" s="186"/>
      <c r="DZ2" s="186"/>
      <c r="EA2" s="186"/>
      <c r="EB2" s="186"/>
      <c r="EC2" s="186"/>
      <c r="ED2" s="186"/>
      <c r="EE2" s="186"/>
      <c r="EF2" s="186"/>
      <c r="EG2" s="186"/>
      <c r="EH2" s="186"/>
      <c r="EI2" s="186"/>
      <c r="EJ2" s="186"/>
      <c r="EK2" s="186"/>
      <c r="EL2" s="186"/>
      <c r="EM2" s="186"/>
      <c r="EN2" s="186"/>
      <c r="EO2" s="186"/>
      <c r="EP2" s="186"/>
      <c r="EQ2" s="186"/>
      <c r="ER2" s="186"/>
      <c r="ES2" s="186"/>
      <c r="ET2" s="186"/>
      <c r="EU2" s="186"/>
      <c r="EV2" s="186"/>
      <c r="EW2" s="186"/>
      <c r="EX2" s="186"/>
      <c r="EY2" s="186"/>
      <c r="EZ2" s="186"/>
      <c r="FA2" s="186"/>
      <c r="FB2" s="186"/>
      <c r="FC2" s="186"/>
      <c r="FD2" s="186"/>
      <c r="FE2" s="186"/>
      <c r="FF2" s="186"/>
      <c r="FG2" s="186"/>
      <c r="FH2" s="186"/>
      <c r="FI2" s="186"/>
      <c r="FJ2" s="186"/>
      <c r="FK2" s="186"/>
      <c r="FL2" s="186"/>
      <c r="FM2" s="186"/>
      <c r="FN2" s="186"/>
      <c r="FO2" s="186"/>
      <c r="FP2" s="186"/>
      <c r="FQ2" s="186"/>
      <c r="FR2" s="186"/>
      <c r="FS2" s="186"/>
      <c r="FT2" s="186"/>
      <c r="FU2" s="186"/>
      <c r="FV2" s="186"/>
      <c r="FW2" s="186"/>
      <c r="FX2" s="186"/>
      <c r="FY2" s="186"/>
      <c r="FZ2" s="186"/>
      <c r="GA2" s="186"/>
      <c r="GB2" s="186"/>
      <c r="GC2" s="186"/>
      <c r="GD2" s="186"/>
      <c r="GE2" s="186"/>
      <c r="GF2" s="186"/>
      <c r="GG2" s="186"/>
      <c r="GH2" s="186"/>
      <c r="GI2" s="186"/>
      <c r="GJ2" s="186"/>
      <c r="GK2" s="186"/>
      <c r="GL2" s="186"/>
      <c r="GM2" s="186"/>
      <c r="GN2" s="186"/>
      <c r="GO2" s="186"/>
      <c r="GP2" s="186"/>
      <c r="GQ2" s="186"/>
      <c r="GR2" s="186"/>
      <c r="GS2" s="186"/>
      <c r="GT2" s="186"/>
      <c r="GU2" s="186"/>
      <c r="GV2" s="186"/>
      <c r="GW2" s="186"/>
      <c r="GX2" s="186"/>
      <c r="GY2" s="186"/>
      <c r="GZ2" s="186"/>
      <c r="HA2" s="186"/>
      <c r="HB2" s="186"/>
      <c r="HC2" s="186"/>
      <c r="HD2" s="186"/>
      <c r="HE2" s="186"/>
      <c r="HF2" s="186"/>
      <c r="HG2" s="186"/>
      <c r="HH2" s="186"/>
      <c r="HI2" s="186"/>
      <c r="HJ2" s="186"/>
      <c r="HK2" s="186"/>
      <c r="HL2" s="186"/>
      <c r="HM2" s="186"/>
      <c r="HN2" s="186"/>
      <c r="HO2" s="186"/>
      <c r="HP2" s="186"/>
      <c r="HQ2" s="186"/>
      <c r="HR2" s="186"/>
      <c r="HS2" s="186"/>
      <c r="HT2" s="186"/>
      <c r="HU2" s="186"/>
      <c r="HV2" s="186"/>
      <c r="HW2" s="186"/>
      <c r="HX2" s="186"/>
      <c r="HY2" s="186"/>
      <c r="HZ2" s="186"/>
      <c r="IA2" s="186"/>
      <c r="IB2" s="186"/>
      <c r="IC2" s="186"/>
      <c r="ID2" s="186"/>
      <c r="IE2" s="186"/>
      <c r="IF2" s="186"/>
      <c r="IG2" s="186"/>
      <c r="IH2" s="186"/>
      <c r="II2" s="186"/>
      <c r="IJ2" s="186"/>
      <c r="IK2" s="186"/>
      <c r="IL2" s="186"/>
      <c r="IM2" s="186"/>
      <c r="IN2" s="186"/>
      <c r="IO2" s="186"/>
      <c r="IP2" s="186"/>
      <c r="IQ2" s="186"/>
      <c r="IR2" s="186"/>
      <c r="IS2" s="186"/>
      <c r="IT2" s="186"/>
      <c r="IU2" s="186"/>
      <c r="IV2" s="186"/>
      <c r="IW2" s="186"/>
      <c r="IX2" s="186"/>
      <c r="IY2" s="186"/>
      <c r="IZ2" s="186"/>
      <c r="JA2" s="186"/>
      <c r="JB2" s="186"/>
      <c r="JC2" s="186"/>
      <c r="JD2" s="186"/>
      <c r="JE2" s="186"/>
      <c r="JF2" s="186"/>
      <c r="JG2" s="186"/>
      <c r="JH2" s="186"/>
      <c r="JI2" s="186"/>
      <c r="JJ2" s="186"/>
      <c r="JK2" s="186"/>
      <c r="JL2" s="186"/>
      <c r="JM2" s="186"/>
      <c r="JN2" s="186"/>
      <c r="JO2" s="186"/>
      <c r="JP2" s="186"/>
      <c r="JQ2" s="186"/>
      <c r="JR2" s="186"/>
      <c r="JS2" s="186"/>
      <c r="JT2" s="186"/>
      <c r="JU2" s="186"/>
      <c r="JV2" s="186"/>
      <c r="JW2" s="186"/>
      <c r="JX2" s="186"/>
      <c r="JY2" s="186"/>
      <c r="JZ2" s="186"/>
      <c r="KA2" s="186"/>
      <c r="KB2" s="186"/>
      <c r="KC2" s="186"/>
      <c r="KD2" s="186"/>
      <c r="KE2" s="186"/>
      <c r="KF2" s="186"/>
      <c r="KG2" s="186"/>
      <c r="KH2" s="186"/>
      <c r="KI2" s="186"/>
      <c r="KJ2" s="186"/>
      <c r="KK2" s="186"/>
      <c r="KL2" s="186"/>
    </row>
    <row r="3" spans="1:298" s="187" customFormat="1" ht="16.5" x14ac:dyDescent="0.3">
      <c r="A3" s="2"/>
      <c r="B3" s="2"/>
      <c r="C3" s="3"/>
      <c r="D3" s="411"/>
      <c r="E3" s="411"/>
      <c r="F3" s="411"/>
      <c r="G3" s="411"/>
      <c r="H3" s="411"/>
      <c r="I3" s="411"/>
      <c r="J3" s="411"/>
      <c r="K3" s="411"/>
      <c r="L3" s="411"/>
      <c r="M3" s="411"/>
      <c r="N3" s="411"/>
      <c r="O3" s="411"/>
      <c r="P3" s="411"/>
      <c r="Q3" s="411"/>
      <c r="R3" s="411"/>
      <c r="S3" s="411"/>
      <c r="T3" s="411"/>
      <c r="U3" s="411"/>
      <c r="V3" s="411"/>
      <c r="W3" s="411"/>
      <c r="X3" s="411"/>
      <c r="Y3" s="411"/>
      <c r="Z3" s="411"/>
      <c r="AA3" s="411"/>
      <c r="AB3" s="411"/>
      <c r="AC3" s="411"/>
      <c r="AD3" s="411"/>
      <c r="AE3" s="411"/>
      <c r="AF3" s="411"/>
      <c r="AG3" s="411"/>
      <c r="AH3" s="411"/>
      <c r="AI3" s="411"/>
      <c r="AJ3" s="411"/>
      <c r="AK3" s="411"/>
      <c r="AL3" s="412"/>
      <c r="AM3" s="412"/>
      <c r="AN3" s="412"/>
      <c r="AO3" s="186"/>
      <c r="AP3" s="186"/>
      <c r="AQ3" s="186"/>
      <c r="AR3" s="186"/>
      <c r="AS3" s="186"/>
      <c r="AT3" s="186"/>
      <c r="AU3" s="186"/>
      <c r="AV3" s="186"/>
      <c r="AW3" s="186"/>
      <c r="AX3" s="186"/>
      <c r="AY3" s="186"/>
      <c r="AZ3" s="186"/>
      <c r="BA3" s="186"/>
      <c r="BB3" s="186"/>
      <c r="BC3" s="186"/>
      <c r="BD3" s="186"/>
      <c r="BE3" s="186"/>
      <c r="BF3" s="186"/>
      <c r="BG3" s="186"/>
      <c r="BH3" s="186"/>
      <c r="BI3" s="186"/>
      <c r="BJ3" s="186"/>
      <c r="BK3" s="186"/>
      <c r="BL3" s="186"/>
      <c r="BM3" s="186"/>
      <c r="BN3" s="186"/>
      <c r="BO3" s="186"/>
      <c r="BP3" s="186"/>
      <c r="BQ3" s="186"/>
      <c r="BR3" s="186"/>
      <c r="BS3" s="186"/>
      <c r="BT3" s="186"/>
      <c r="BU3" s="186"/>
      <c r="BV3" s="186"/>
      <c r="BW3" s="186"/>
      <c r="BX3" s="186"/>
      <c r="BY3" s="186"/>
      <c r="BZ3" s="186"/>
      <c r="CA3" s="186"/>
      <c r="CB3" s="186"/>
      <c r="CC3" s="186"/>
      <c r="CD3" s="186"/>
      <c r="CE3" s="186"/>
      <c r="CF3" s="186"/>
      <c r="CG3" s="186"/>
      <c r="CH3" s="186"/>
      <c r="CI3" s="186"/>
      <c r="CJ3" s="186"/>
      <c r="CK3" s="186"/>
      <c r="CL3" s="186"/>
      <c r="CM3" s="186"/>
      <c r="CN3" s="186"/>
      <c r="CO3" s="186"/>
      <c r="CP3" s="186"/>
      <c r="CQ3" s="186"/>
      <c r="CR3" s="186"/>
      <c r="CS3" s="186"/>
      <c r="CT3" s="186"/>
      <c r="CU3" s="186"/>
      <c r="CV3" s="186"/>
      <c r="CW3" s="186"/>
      <c r="CX3" s="186"/>
      <c r="CY3" s="186"/>
      <c r="CZ3" s="186"/>
      <c r="DA3" s="186"/>
      <c r="DB3" s="186"/>
      <c r="DC3" s="186"/>
      <c r="DD3" s="186"/>
      <c r="DE3" s="186"/>
      <c r="DF3" s="186"/>
      <c r="DG3" s="186"/>
      <c r="DH3" s="186"/>
      <c r="DI3" s="186"/>
      <c r="DJ3" s="186"/>
      <c r="DK3" s="186"/>
      <c r="DL3" s="186"/>
      <c r="DM3" s="186"/>
      <c r="DN3" s="186"/>
      <c r="DO3" s="186"/>
      <c r="DP3" s="186"/>
      <c r="DQ3" s="186"/>
      <c r="DR3" s="186"/>
      <c r="DS3" s="186"/>
      <c r="DT3" s="186"/>
      <c r="DU3" s="186"/>
      <c r="DV3" s="186"/>
      <c r="DW3" s="186"/>
      <c r="DX3" s="186"/>
      <c r="DY3" s="186"/>
      <c r="DZ3" s="186"/>
      <c r="EA3" s="186"/>
      <c r="EB3" s="186"/>
      <c r="EC3" s="186"/>
      <c r="ED3" s="186"/>
      <c r="EE3" s="186"/>
      <c r="EF3" s="186"/>
      <c r="EG3" s="186"/>
      <c r="EH3" s="186"/>
      <c r="EI3" s="186"/>
      <c r="EJ3" s="186"/>
      <c r="EK3" s="186"/>
      <c r="EL3" s="186"/>
      <c r="EM3" s="186"/>
      <c r="EN3" s="186"/>
      <c r="EO3" s="186"/>
      <c r="EP3" s="186"/>
      <c r="EQ3" s="186"/>
      <c r="ER3" s="186"/>
      <c r="ES3" s="186"/>
      <c r="ET3" s="186"/>
      <c r="EU3" s="186"/>
      <c r="EV3" s="186"/>
      <c r="EW3" s="186"/>
      <c r="EX3" s="186"/>
      <c r="EY3" s="186"/>
      <c r="EZ3" s="186"/>
      <c r="FA3" s="186"/>
      <c r="FB3" s="186"/>
      <c r="FC3" s="186"/>
      <c r="FD3" s="186"/>
      <c r="FE3" s="186"/>
      <c r="FF3" s="186"/>
      <c r="FG3" s="186"/>
      <c r="FH3" s="186"/>
      <c r="FI3" s="186"/>
      <c r="FJ3" s="186"/>
      <c r="FK3" s="186"/>
      <c r="FL3" s="186"/>
      <c r="FM3" s="186"/>
      <c r="FN3" s="186"/>
      <c r="FO3" s="186"/>
      <c r="FP3" s="186"/>
      <c r="FQ3" s="186"/>
      <c r="FR3" s="186"/>
      <c r="FS3" s="186"/>
      <c r="FT3" s="186"/>
      <c r="FU3" s="186"/>
      <c r="FV3" s="186"/>
      <c r="FW3" s="186"/>
      <c r="FX3" s="186"/>
      <c r="FY3" s="186"/>
      <c r="FZ3" s="186"/>
      <c r="GA3" s="186"/>
      <c r="GB3" s="186"/>
      <c r="GC3" s="186"/>
      <c r="GD3" s="186"/>
      <c r="GE3" s="186"/>
      <c r="GF3" s="186"/>
      <c r="GG3" s="186"/>
      <c r="GH3" s="186"/>
      <c r="GI3" s="186"/>
      <c r="GJ3" s="186"/>
      <c r="GK3" s="186"/>
      <c r="GL3" s="186"/>
      <c r="GM3" s="186"/>
      <c r="GN3" s="186"/>
      <c r="GO3" s="186"/>
      <c r="GP3" s="186"/>
      <c r="GQ3" s="186"/>
      <c r="GR3" s="186"/>
      <c r="GS3" s="186"/>
      <c r="GT3" s="186"/>
      <c r="GU3" s="186"/>
      <c r="GV3" s="186"/>
      <c r="GW3" s="186"/>
      <c r="GX3" s="186"/>
      <c r="GY3" s="186"/>
      <c r="GZ3" s="186"/>
      <c r="HA3" s="186"/>
      <c r="HB3" s="186"/>
      <c r="HC3" s="186"/>
      <c r="HD3" s="186"/>
      <c r="HE3" s="186"/>
      <c r="HF3" s="186"/>
      <c r="HG3" s="186"/>
      <c r="HH3" s="186"/>
      <c r="HI3" s="186"/>
      <c r="HJ3" s="186"/>
      <c r="HK3" s="186"/>
      <c r="HL3" s="186"/>
      <c r="HM3" s="186"/>
      <c r="HN3" s="186"/>
      <c r="HO3" s="186"/>
      <c r="HP3" s="186"/>
      <c r="HQ3" s="186"/>
      <c r="HR3" s="186"/>
      <c r="HS3" s="186"/>
      <c r="HT3" s="186"/>
      <c r="HU3" s="186"/>
      <c r="HV3" s="186"/>
      <c r="HW3" s="186"/>
      <c r="HX3" s="186"/>
      <c r="HY3" s="186"/>
      <c r="HZ3" s="186"/>
      <c r="IA3" s="186"/>
      <c r="IB3" s="186"/>
      <c r="IC3" s="186"/>
      <c r="ID3" s="186"/>
      <c r="IE3" s="186"/>
      <c r="IF3" s="186"/>
      <c r="IG3" s="186"/>
      <c r="IH3" s="186"/>
      <c r="II3" s="186"/>
      <c r="IJ3" s="186"/>
      <c r="IK3" s="186"/>
      <c r="IL3" s="186"/>
      <c r="IM3" s="186"/>
      <c r="IN3" s="186"/>
      <c r="IO3" s="186"/>
      <c r="IP3" s="186"/>
      <c r="IQ3" s="186"/>
      <c r="IR3" s="186"/>
      <c r="IS3" s="186"/>
      <c r="IT3" s="186"/>
      <c r="IU3" s="186"/>
      <c r="IV3" s="186"/>
      <c r="IW3" s="186"/>
      <c r="IX3" s="186"/>
      <c r="IY3" s="186"/>
      <c r="IZ3" s="186"/>
      <c r="JA3" s="186"/>
      <c r="JB3" s="186"/>
      <c r="JC3" s="186"/>
      <c r="JD3" s="186"/>
      <c r="JE3" s="186"/>
      <c r="JF3" s="186"/>
      <c r="JG3" s="186"/>
      <c r="JH3" s="186"/>
      <c r="JI3" s="186"/>
      <c r="JJ3" s="186"/>
      <c r="JK3" s="186"/>
      <c r="JL3" s="186"/>
      <c r="JM3" s="186"/>
      <c r="JN3" s="186"/>
      <c r="JO3" s="186"/>
      <c r="JP3" s="186"/>
      <c r="JQ3" s="186"/>
      <c r="JR3" s="186"/>
      <c r="JS3" s="186"/>
      <c r="JT3" s="186"/>
      <c r="JU3" s="186"/>
      <c r="JV3" s="186"/>
      <c r="JW3" s="186"/>
      <c r="JX3" s="186"/>
      <c r="JY3" s="186"/>
      <c r="JZ3" s="186"/>
      <c r="KA3" s="186"/>
      <c r="KB3" s="186"/>
      <c r="KC3" s="186"/>
      <c r="KD3" s="186"/>
      <c r="KE3" s="186"/>
      <c r="KF3" s="186"/>
      <c r="KG3" s="186"/>
      <c r="KH3" s="186"/>
      <c r="KI3" s="186"/>
      <c r="KJ3" s="186"/>
      <c r="KK3" s="186"/>
      <c r="KL3" s="186"/>
    </row>
    <row r="4" spans="1:298" s="187" customFormat="1" ht="26.25" customHeight="1" x14ac:dyDescent="0.3">
      <c r="A4" s="413" t="s">
        <v>0</v>
      </c>
      <c r="B4" s="414"/>
      <c r="C4" s="415"/>
      <c r="D4" s="416" t="s">
        <v>347</v>
      </c>
      <c r="E4" s="417"/>
      <c r="F4" s="417"/>
      <c r="G4" s="417"/>
      <c r="H4" s="417"/>
      <c r="I4" s="417"/>
      <c r="J4" s="417"/>
      <c r="K4" s="417"/>
      <c r="L4" s="417"/>
      <c r="M4" s="417"/>
      <c r="N4" s="418"/>
      <c r="O4" s="419"/>
      <c r="P4" s="419"/>
      <c r="Q4" s="419"/>
      <c r="R4" s="1"/>
      <c r="S4" s="1"/>
      <c r="T4" s="1"/>
      <c r="U4" s="1"/>
      <c r="V4" s="1"/>
      <c r="W4" s="1"/>
      <c r="X4" s="1"/>
      <c r="Y4" s="1"/>
      <c r="Z4" s="1"/>
      <c r="AA4" s="1"/>
      <c r="AB4" s="1"/>
      <c r="AC4" s="1"/>
      <c r="AD4" s="1"/>
      <c r="AE4" s="1"/>
      <c r="AF4" s="1"/>
      <c r="AG4" s="1"/>
      <c r="AH4" s="1"/>
      <c r="AI4" s="1"/>
      <c r="AJ4" s="1"/>
      <c r="AK4" s="1"/>
      <c r="AL4" s="1"/>
      <c r="AM4" s="1"/>
      <c r="AN4" s="1"/>
      <c r="AO4" s="186"/>
      <c r="AP4" s="186"/>
      <c r="AQ4" s="186"/>
      <c r="AR4" s="186"/>
      <c r="AS4" s="186"/>
      <c r="AT4" s="186"/>
      <c r="AU4" s="186"/>
      <c r="AV4" s="186"/>
      <c r="AW4" s="186"/>
      <c r="AX4" s="186"/>
      <c r="AY4" s="186"/>
      <c r="AZ4" s="186"/>
      <c r="BA4" s="186"/>
      <c r="BB4" s="186"/>
      <c r="BC4" s="186"/>
      <c r="BD4" s="186"/>
      <c r="BE4" s="186"/>
      <c r="BF4" s="186"/>
      <c r="BG4" s="186"/>
      <c r="BH4" s="186"/>
      <c r="BI4" s="186"/>
      <c r="BJ4" s="186"/>
      <c r="BK4" s="186"/>
      <c r="BL4" s="186"/>
      <c r="BM4" s="186"/>
      <c r="BN4" s="186"/>
      <c r="BO4" s="186"/>
      <c r="BP4" s="186"/>
      <c r="BQ4" s="186"/>
      <c r="BR4" s="186"/>
      <c r="BS4" s="186"/>
      <c r="BT4" s="186"/>
      <c r="BU4" s="186"/>
      <c r="BV4" s="186"/>
      <c r="BW4" s="186"/>
      <c r="BX4" s="186"/>
      <c r="BY4" s="186"/>
      <c r="BZ4" s="186"/>
      <c r="CA4" s="186"/>
      <c r="CB4" s="186"/>
      <c r="CC4" s="186"/>
      <c r="CD4" s="186"/>
      <c r="CE4" s="186"/>
      <c r="CF4" s="186"/>
      <c r="CG4" s="186"/>
      <c r="CH4" s="186"/>
      <c r="CI4" s="186"/>
      <c r="CJ4" s="186"/>
      <c r="CK4" s="186"/>
      <c r="CL4" s="186"/>
      <c r="CM4" s="186"/>
      <c r="CN4" s="186"/>
      <c r="CO4" s="186"/>
      <c r="CP4" s="186"/>
      <c r="CQ4" s="186"/>
      <c r="CR4" s="186"/>
      <c r="CS4" s="186"/>
      <c r="CT4" s="186"/>
      <c r="CU4" s="186"/>
      <c r="CV4" s="186"/>
      <c r="CW4" s="186"/>
      <c r="CX4" s="186"/>
      <c r="CY4" s="186"/>
      <c r="CZ4" s="186"/>
      <c r="DA4" s="186"/>
      <c r="DB4" s="186"/>
      <c r="DC4" s="186"/>
      <c r="DD4" s="186"/>
      <c r="DE4" s="186"/>
      <c r="DF4" s="186"/>
      <c r="DG4" s="186"/>
      <c r="DH4" s="186"/>
      <c r="DI4" s="186"/>
      <c r="DJ4" s="186"/>
      <c r="DK4" s="186"/>
      <c r="DL4" s="186"/>
      <c r="DM4" s="186"/>
      <c r="DN4" s="186"/>
      <c r="DO4" s="186"/>
      <c r="DP4" s="186"/>
      <c r="DQ4" s="186"/>
      <c r="DR4" s="186"/>
      <c r="DS4" s="186"/>
      <c r="DT4" s="186"/>
      <c r="DU4" s="186"/>
      <c r="DV4" s="186"/>
      <c r="DW4" s="186"/>
      <c r="DX4" s="186"/>
      <c r="DY4" s="186"/>
      <c r="DZ4" s="186"/>
      <c r="EA4" s="186"/>
      <c r="EB4" s="186"/>
      <c r="EC4" s="186"/>
      <c r="ED4" s="186"/>
      <c r="EE4" s="186"/>
      <c r="EF4" s="186"/>
      <c r="EG4" s="186"/>
      <c r="EH4" s="186"/>
      <c r="EI4" s="186"/>
      <c r="EJ4" s="186"/>
      <c r="EK4" s="186"/>
      <c r="EL4" s="186"/>
      <c r="EM4" s="186"/>
      <c r="EN4" s="186"/>
      <c r="EO4" s="186"/>
      <c r="EP4" s="186"/>
      <c r="EQ4" s="186"/>
      <c r="ER4" s="186"/>
      <c r="ES4" s="186"/>
      <c r="ET4" s="186"/>
      <c r="EU4" s="186"/>
      <c r="EV4" s="186"/>
      <c r="EW4" s="186"/>
      <c r="EX4" s="186"/>
      <c r="EY4" s="186"/>
      <c r="EZ4" s="186"/>
      <c r="FA4" s="186"/>
      <c r="FB4" s="186"/>
      <c r="FC4" s="186"/>
      <c r="FD4" s="186"/>
      <c r="FE4" s="186"/>
      <c r="FF4" s="186"/>
      <c r="FG4" s="186"/>
      <c r="FH4" s="186"/>
      <c r="FI4" s="186"/>
      <c r="FJ4" s="186"/>
      <c r="FK4" s="186"/>
      <c r="FL4" s="186"/>
      <c r="FM4" s="186"/>
      <c r="FN4" s="186"/>
      <c r="FO4" s="186"/>
      <c r="FP4" s="186"/>
      <c r="FQ4" s="186"/>
      <c r="FR4" s="186"/>
      <c r="FS4" s="186"/>
      <c r="FT4" s="186"/>
      <c r="FU4" s="186"/>
      <c r="FV4" s="186"/>
      <c r="FW4" s="186"/>
      <c r="FX4" s="186"/>
      <c r="FY4" s="186"/>
      <c r="FZ4" s="186"/>
      <c r="GA4" s="186"/>
      <c r="GB4" s="186"/>
      <c r="GC4" s="186"/>
      <c r="GD4" s="186"/>
      <c r="GE4" s="186"/>
      <c r="GF4" s="186"/>
      <c r="GG4" s="186"/>
      <c r="GH4" s="186"/>
      <c r="GI4" s="186"/>
      <c r="GJ4" s="186"/>
      <c r="GK4" s="186"/>
      <c r="GL4" s="186"/>
      <c r="GM4" s="186"/>
      <c r="GN4" s="186"/>
      <c r="GO4" s="186"/>
      <c r="GP4" s="186"/>
      <c r="GQ4" s="186"/>
      <c r="GR4" s="186"/>
      <c r="GS4" s="186"/>
      <c r="GT4" s="186"/>
      <c r="GU4" s="186"/>
      <c r="GV4" s="186"/>
      <c r="GW4" s="186"/>
      <c r="GX4" s="186"/>
      <c r="GY4" s="186"/>
      <c r="GZ4" s="186"/>
      <c r="HA4" s="186"/>
      <c r="HB4" s="186"/>
      <c r="HC4" s="186"/>
      <c r="HD4" s="186"/>
      <c r="HE4" s="186"/>
      <c r="HF4" s="186"/>
      <c r="HG4" s="186"/>
      <c r="HH4" s="186"/>
      <c r="HI4" s="186"/>
      <c r="HJ4" s="186"/>
      <c r="HK4" s="186"/>
      <c r="HL4" s="186"/>
      <c r="HM4" s="186"/>
      <c r="HN4" s="186"/>
      <c r="HO4" s="186"/>
      <c r="HP4" s="186"/>
      <c r="HQ4" s="186"/>
      <c r="HR4" s="186"/>
      <c r="HS4" s="186"/>
      <c r="HT4" s="186"/>
      <c r="HU4" s="186"/>
      <c r="HV4" s="186"/>
      <c r="HW4" s="186"/>
      <c r="HX4" s="186"/>
      <c r="HY4" s="186"/>
      <c r="HZ4" s="186"/>
      <c r="IA4" s="186"/>
      <c r="IB4" s="186"/>
      <c r="IC4" s="186"/>
      <c r="ID4" s="186"/>
      <c r="IE4" s="186"/>
      <c r="IF4" s="186"/>
      <c r="IG4" s="186"/>
      <c r="IH4" s="186"/>
      <c r="II4" s="186"/>
      <c r="IJ4" s="186"/>
      <c r="IK4" s="186"/>
      <c r="IL4" s="186"/>
      <c r="IM4" s="186"/>
      <c r="IN4" s="186"/>
      <c r="IO4" s="186"/>
      <c r="IP4" s="186"/>
      <c r="IQ4" s="186"/>
      <c r="IR4" s="186"/>
      <c r="IS4" s="186"/>
      <c r="IT4" s="186"/>
      <c r="IU4" s="186"/>
      <c r="IV4" s="186"/>
      <c r="IW4" s="186"/>
      <c r="IX4" s="186"/>
      <c r="IY4" s="186"/>
      <c r="IZ4" s="186"/>
      <c r="JA4" s="186"/>
      <c r="JB4" s="186"/>
      <c r="JC4" s="186"/>
      <c r="JD4" s="186"/>
      <c r="JE4" s="186"/>
      <c r="JF4" s="186"/>
      <c r="JG4" s="186"/>
      <c r="JH4" s="186"/>
      <c r="JI4" s="186"/>
      <c r="JJ4" s="186"/>
      <c r="JK4" s="186"/>
      <c r="JL4" s="186"/>
      <c r="JM4" s="186"/>
      <c r="JN4" s="186"/>
      <c r="JO4" s="186"/>
      <c r="JP4" s="186"/>
      <c r="JQ4" s="186"/>
      <c r="JR4" s="186"/>
      <c r="JS4" s="186"/>
      <c r="JT4" s="186"/>
      <c r="JU4" s="186"/>
      <c r="JV4" s="186"/>
      <c r="JW4" s="186"/>
      <c r="JX4" s="186"/>
      <c r="JY4" s="186"/>
      <c r="JZ4" s="186"/>
      <c r="KA4" s="186"/>
      <c r="KB4" s="186"/>
      <c r="KC4" s="186"/>
      <c r="KD4" s="186"/>
      <c r="KE4" s="186"/>
      <c r="KF4" s="186"/>
      <c r="KG4" s="186"/>
      <c r="KH4" s="186"/>
      <c r="KI4" s="186"/>
      <c r="KJ4" s="186"/>
      <c r="KK4" s="186"/>
      <c r="KL4" s="186"/>
    </row>
    <row r="5" spans="1:298" s="187" customFormat="1" ht="30" customHeight="1" x14ac:dyDescent="0.3">
      <c r="A5" s="413" t="s">
        <v>1</v>
      </c>
      <c r="B5" s="414"/>
      <c r="C5" s="415"/>
      <c r="D5" s="546" t="s">
        <v>206</v>
      </c>
      <c r="E5" s="547"/>
      <c r="F5" s="547"/>
      <c r="G5" s="547"/>
      <c r="H5" s="547"/>
      <c r="I5" s="547"/>
      <c r="J5" s="547"/>
      <c r="K5" s="547"/>
      <c r="L5" s="547"/>
      <c r="M5" s="547"/>
      <c r="N5" s="548"/>
      <c r="O5" s="1"/>
      <c r="P5" s="1"/>
      <c r="Q5" s="1"/>
      <c r="R5" s="1"/>
      <c r="S5" s="1"/>
      <c r="T5" s="1"/>
      <c r="U5" s="1"/>
      <c r="V5" s="1"/>
      <c r="W5" s="1"/>
      <c r="X5" s="1"/>
      <c r="Y5" s="1"/>
      <c r="Z5" s="1"/>
      <c r="AA5" s="1"/>
      <c r="AB5" s="1"/>
      <c r="AC5" s="1"/>
      <c r="AD5" s="1"/>
      <c r="AE5" s="1"/>
      <c r="AF5" s="1"/>
      <c r="AG5" s="1"/>
      <c r="AH5" s="1"/>
      <c r="AI5" s="1"/>
      <c r="AJ5" s="1"/>
      <c r="AK5" s="1"/>
      <c r="AL5" s="1"/>
      <c r="AM5" s="1"/>
      <c r="AN5" s="1"/>
      <c r="AO5" s="186"/>
      <c r="AP5" s="186"/>
      <c r="AQ5" s="186"/>
      <c r="AR5" s="186"/>
      <c r="AS5" s="186"/>
      <c r="AT5" s="186"/>
      <c r="AU5" s="186"/>
      <c r="AV5" s="186"/>
      <c r="AW5" s="186"/>
      <c r="AX5" s="186"/>
      <c r="AY5" s="186"/>
      <c r="AZ5" s="186"/>
      <c r="BA5" s="186"/>
      <c r="BB5" s="186"/>
      <c r="BC5" s="186"/>
      <c r="BD5" s="186"/>
      <c r="BE5" s="186"/>
      <c r="BF5" s="186"/>
      <c r="BG5" s="186"/>
      <c r="BH5" s="186"/>
      <c r="BI5" s="186"/>
      <c r="BJ5" s="186"/>
      <c r="BK5" s="186"/>
      <c r="BL5" s="186"/>
      <c r="BM5" s="186"/>
      <c r="BN5" s="186"/>
      <c r="BO5" s="186"/>
      <c r="BP5" s="186"/>
      <c r="BQ5" s="186"/>
      <c r="BR5" s="186"/>
      <c r="BS5" s="186"/>
      <c r="BT5" s="186"/>
      <c r="BU5" s="186"/>
      <c r="BV5" s="186"/>
      <c r="BW5" s="186"/>
      <c r="BX5" s="186"/>
      <c r="BY5" s="186"/>
      <c r="BZ5" s="186"/>
      <c r="CA5" s="186"/>
      <c r="CB5" s="186"/>
      <c r="CC5" s="186"/>
      <c r="CD5" s="186"/>
      <c r="CE5" s="186"/>
      <c r="CF5" s="186"/>
      <c r="CG5" s="186"/>
      <c r="CH5" s="186"/>
      <c r="CI5" s="186"/>
      <c r="CJ5" s="186"/>
      <c r="CK5" s="186"/>
      <c r="CL5" s="186"/>
      <c r="CM5" s="186"/>
      <c r="CN5" s="186"/>
      <c r="CO5" s="186"/>
      <c r="CP5" s="186"/>
      <c r="CQ5" s="186"/>
      <c r="CR5" s="186"/>
      <c r="CS5" s="186"/>
      <c r="CT5" s="186"/>
      <c r="CU5" s="186"/>
      <c r="CV5" s="186"/>
      <c r="CW5" s="186"/>
      <c r="CX5" s="186"/>
      <c r="CY5" s="186"/>
      <c r="CZ5" s="186"/>
      <c r="DA5" s="186"/>
      <c r="DB5" s="186"/>
      <c r="DC5" s="186"/>
      <c r="DD5" s="186"/>
      <c r="DE5" s="186"/>
      <c r="DF5" s="186"/>
      <c r="DG5" s="186"/>
      <c r="DH5" s="186"/>
      <c r="DI5" s="186"/>
      <c r="DJ5" s="186"/>
      <c r="DK5" s="186"/>
      <c r="DL5" s="186"/>
      <c r="DM5" s="186"/>
      <c r="DN5" s="186"/>
      <c r="DO5" s="186"/>
      <c r="DP5" s="186"/>
      <c r="DQ5" s="186"/>
      <c r="DR5" s="186"/>
      <c r="DS5" s="186"/>
      <c r="DT5" s="186"/>
      <c r="DU5" s="186"/>
      <c r="DV5" s="186"/>
      <c r="DW5" s="186"/>
      <c r="DX5" s="186"/>
      <c r="DY5" s="186"/>
      <c r="DZ5" s="186"/>
      <c r="EA5" s="186"/>
      <c r="EB5" s="186"/>
      <c r="EC5" s="186"/>
      <c r="ED5" s="186"/>
      <c r="EE5" s="186"/>
      <c r="EF5" s="186"/>
      <c r="EG5" s="186"/>
      <c r="EH5" s="186"/>
      <c r="EI5" s="186"/>
      <c r="EJ5" s="186"/>
      <c r="EK5" s="186"/>
      <c r="EL5" s="186"/>
      <c r="EM5" s="186"/>
      <c r="EN5" s="186"/>
      <c r="EO5" s="186"/>
      <c r="EP5" s="186"/>
      <c r="EQ5" s="186"/>
      <c r="ER5" s="186"/>
      <c r="ES5" s="186"/>
      <c r="ET5" s="186"/>
      <c r="EU5" s="186"/>
      <c r="EV5" s="186"/>
      <c r="EW5" s="186"/>
      <c r="EX5" s="186"/>
      <c r="EY5" s="186"/>
      <c r="EZ5" s="186"/>
      <c r="FA5" s="186"/>
      <c r="FB5" s="186"/>
      <c r="FC5" s="186"/>
      <c r="FD5" s="186"/>
      <c r="FE5" s="186"/>
      <c r="FF5" s="186"/>
      <c r="FG5" s="186"/>
      <c r="FH5" s="186"/>
      <c r="FI5" s="186"/>
      <c r="FJ5" s="186"/>
      <c r="FK5" s="186"/>
      <c r="FL5" s="186"/>
      <c r="FM5" s="186"/>
      <c r="FN5" s="186"/>
      <c r="FO5" s="186"/>
      <c r="FP5" s="186"/>
      <c r="FQ5" s="186"/>
      <c r="FR5" s="186"/>
      <c r="FS5" s="186"/>
      <c r="FT5" s="186"/>
      <c r="FU5" s="186"/>
      <c r="FV5" s="186"/>
      <c r="FW5" s="186"/>
      <c r="FX5" s="186"/>
      <c r="FY5" s="186"/>
      <c r="FZ5" s="186"/>
      <c r="GA5" s="186"/>
      <c r="GB5" s="186"/>
      <c r="GC5" s="186"/>
      <c r="GD5" s="186"/>
      <c r="GE5" s="186"/>
      <c r="GF5" s="186"/>
      <c r="GG5" s="186"/>
      <c r="GH5" s="186"/>
      <c r="GI5" s="186"/>
      <c r="GJ5" s="186"/>
      <c r="GK5" s="186"/>
      <c r="GL5" s="186"/>
      <c r="GM5" s="186"/>
      <c r="GN5" s="186"/>
      <c r="GO5" s="186"/>
      <c r="GP5" s="186"/>
      <c r="GQ5" s="186"/>
      <c r="GR5" s="186"/>
      <c r="GS5" s="186"/>
      <c r="GT5" s="186"/>
      <c r="GU5" s="186"/>
      <c r="GV5" s="186"/>
      <c r="GW5" s="186"/>
      <c r="GX5" s="186"/>
      <c r="GY5" s="186"/>
      <c r="GZ5" s="186"/>
      <c r="HA5" s="186"/>
      <c r="HB5" s="186"/>
      <c r="HC5" s="186"/>
      <c r="HD5" s="186"/>
      <c r="HE5" s="186"/>
      <c r="HF5" s="186"/>
      <c r="HG5" s="186"/>
      <c r="HH5" s="186"/>
      <c r="HI5" s="186"/>
      <c r="HJ5" s="186"/>
      <c r="HK5" s="186"/>
      <c r="HL5" s="186"/>
      <c r="HM5" s="186"/>
      <c r="HN5" s="186"/>
      <c r="HO5" s="186"/>
      <c r="HP5" s="186"/>
      <c r="HQ5" s="186"/>
      <c r="HR5" s="186"/>
      <c r="HS5" s="186"/>
      <c r="HT5" s="186"/>
      <c r="HU5" s="186"/>
      <c r="HV5" s="186"/>
      <c r="HW5" s="186"/>
      <c r="HX5" s="186"/>
      <c r="HY5" s="186"/>
      <c r="HZ5" s="186"/>
      <c r="IA5" s="186"/>
      <c r="IB5" s="186"/>
      <c r="IC5" s="186"/>
      <c r="ID5" s="186"/>
      <c r="IE5" s="186"/>
      <c r="IF5" s="186"/>
      <c r="IG5" s="186"/>
      <c r="IH5" s="186"/>
      <c r="II5" s="186"/>
      <c r="IJ5" s="186"/>
      <c r="IK5" s="186"/>
      <c r="IL5" s="186"/>
      <c r="IM5" s="186"/>
      <c r="IN5" s="186"/>
      <c r="IO5" s="186"/>
      <c r="IP5" s="186"/>
      <c r="IQ5" s="186"/>
      <c r="IR5" s="186"/>
      <c r="IS5" s="186"/>
      <c r="IT5" s="186"/>
      <c r="IU5" s="186"/>
      <c r="IV5" s="186"/>
      <c r="IW5" s="186"/>
      <c r="IX5" s="186"/>
      <c r="IY5" s="186"/>
      <c r="IZ5" s="186"/>
      <c r="JA5" s="186"/>
      <c r="JB5" s="186"/>
      <c r="JC5" s="186"/>
      <c r="JD5" s="186"/>
      <c r="JE5" s="186"/>
      <c r="JF5" s="186"/>
      <c r="JG5" s="186"/>
      <c r="JH5" s="186"/>
      <c r="JI5" s="186"/>
      <c r="JJ5" s="186"/>
      <c r="JK5" s="186"/>
      <c r="JL5" s="186"/>
      <c r="JM5" s="186"/>
      <c r="JN5" s="186"/>
      <c r="JO5" s="186"/>
      <c r="JP5" s="186"/>
      <c r="JQ5" s="186"/>
      <c r="JR5" s="186"/>
      <c r="JS5" s="186"/>
      <c r="JT5" s="186"/>
      <c r="JU5" s="186"/>
      <c r="JV5" s="186"/>
      <c r="JW5" s="186"/>
      <c r="JX5" s="186"/>
      <c r="JY5" s="186"/>
      <c r="JZ5" s="186"/>
      <c r="KA5" s="186"/>
      <c r="KB5" s="186"/>
      <c r="KC5" s="186"/>
      <c r="KD5" s="186"/>
      <c r="KE5" s="186"/>
      <c r="KF5" s="186"/>
      <c r="KG5" s="186"/>
      <c r="KH5" s="186"/>
      <c r="KI5" s="186"/>
      <c r="KJ5" s="186"/>
      <c r="KK5" s="186"/>
      <c r="KL5" s="186"/>
    </row>
    <row r="6" spans="1:298" s="187" customFormat="1" ht="49.5" customHeight="1" x14ac:dyDescent="0.3">
      <c r="A6" s="413" t="s">
        <v>2</v>
      </c>
      <c r="B6" s="414"/>
      <c r="C6" s="415"/>
      <c r="D6" s="545" t="s">
        <v>655</v>
      </c>
      <c r="E6" s="425"/>
      <c r="F6" s="425"/>
      <c r="G6" s="425"/>
      <c r="H6" s="425"/>
      <c r="I6" s="425"/>
      <c r="J6" s="425"/>
      <c r="K6" s="425"/>
      <c r="L6" s="425"/>
      <c r="M6" s="425"/>
      <c r="N6" s="426"/>
      <c r="O6" s="1"/>
      <c r="P6" s="1"/>
      <c r="Q6" s="1"/>
      <c r="R6" s="1"/>
      <c r="S6" s="1"/>
      <c r="T6" s="1"/>
      <c r="U6" s="1"/>
      <c r="V6" s="1"/>
      <c r="W6" s="1"/>
      <c r="X6" s="1"/>
      <c r="Y6" s="1"/>
      <c r="Z6" s="1"/>
      <c r="AA6" s="1"/>
      <c r="AB6" s="1"/>
      <c r="AC6" s="1"/>
      <c r="AD6" s="1"/>
      <c r="AE6" s="1"/>
      <c r="AF6" s="1"/>
      <c r="AG6" s="1"/>
      <c r="AH6" s="1"/>
      <c r="AI6" s="1"/>
      <c r="AJ6" s="1"/>
      <c r="AK6" s="1"/>
      <c r="AL6" s="1"/>
      <c r="AM6" s="1"/>
      <c r="AN6" s="1"/>
      <c r="AO6" s="186"/>
      <c r="AP6" s="186"/>
      <c r="AQ6" s="186"/>
      <c r="AR6" s="186"/>
      <c r="AS6" s="186"/>
      <c r="AT6" s="186"/>
      <c r="AU6" s="186"/>
      <c r="AV6" s="186"/>
      <c r="AW6" s="186"/>
      <c r="AX6" s="186"/>
      <c r="AY6" s="186"/>
      <c r="AZ6" s="186"/>
      <c r="BA6" s="186"/>
      <c r="BB6" s="186"/>
      <c r="BC6" s="186"/>
      <c r="BD6" s="186"/>
      <c r="BE6" s="186"/>
      <c r="BF6" s="186"/>
      <c r="BG6" s="186"/>
      <c r="BH6" s="186"/>
      <c r="BI6" s="186"/>
      <c r="BJ6" s="186"/>
      <c r="BK6" s="186"/>
      <c r="BL6" s="186"/>
      <c r="BM6" s="186"/>
      <c r="BN6" s="186"/>
      <c r="BO6" s="186"/>
      <c r="BP6" s="186"/>
      <c r="BQ6" s="186"/>
      <c r="BR6" s="186"/>
      <c r="BS6" s="186"/>
      <c r="BT6" s="186"/>
      <c r="BU6" s="186"/>
      <c r="BV6" s="186"/>
      <c r="BW6" s="186"/>
      <c r="BX6" s="186"/>
      <c r="BY6" s="186"/>
      <c r="BZ6" s="186"/>
      <c r="CA6" s="186"/>
      <c r="CB6" s="186"/>
      <c r="CC6" s="186"/>
      <c r="CD6" s="186"/>
      <c r="CE6" s="186"/>
      <c r="CF6" s="186"/>
      <c r="CG6" s="186"/>
      <c r="CH6" s="186"/>
      <c r="CI6" s="186"/>
      <c r="CJ6" s="186"/>
      <c r="CK6" s="186"/>
      <c r="CL6" s="186"/>
      <c r="CM6" s="186"/>
      <c r="CN6" s="186"/>
      <c r="CO6" s="186"/>
      <c r="CP6" s="186"/>
      <c r="CQ6" s="186"/>
      <c r="CR6" s="186"/>
      <c r="CS6" s="186"/>
      <c r="CT6" s="186"/>
      <c r="CU6" s="186"/>
      <c r="CV6" s="186"/>
      <c r="CW6" s="186"/>
      <c r="CX6" s="186"/>
      <c r="CY6" s="186"/>
      <c r="CZ6" s="186"/>
      <c r="DA6" s="186"/>
      <c r="DB6" s="186"/>
      <c r="DC6" s="186"/>
      <c r="DD6" s="186"/>
      <c r="DE6" s="186"/>
      <c r="DF6" s="186"/>
      <c r="DG6" s="186"/>
      <c r="DH6" s="186"/>
      <c r="DI6" s="186"/>
      <c r="DJ6" s="186"/>
      <c r="DK6" s="186"/>
      <c r="DL6" s="186"/>
      <c r="DM6" s="186"/>
      <c r="DN6" s="186"/>
      <c r="DO6" s="186"/>
      <c r="DP6" s="186"/>
      <c r="DQ6" s="186"/>
      <c r="DR6" s="186"/>
      <c r="DS6" s="186"/>
      <c r="DT6" s="186"/>
      <c r="DU6" s="186"/>
      <c r="DV6" s="186"/>
      <c r="DW6" s="186"/>
      <c r="DX6" s="186"/>
      <c r="DY6" s="186"/>
      <c r="DZ6" s="186"/>
      <c r="EA6" s="186"/>
      <c r="EB6" s="186"/>
      <c r="EC6" s="186"/>
      <c r="ED6" s="186"/>
      <c r="EE6" s="186"/>
      <c r="EF6" s="186"/>
      <c r="EG6" s="186"/>
      <c r="EH6" s="186"/>
      <c r="EI6" s="186"/>
      <c r="EJ6" s="186"/>
      <c r="EK6" s="186"/>
      <c r="EL6" s="186"/>
      <c r="EM6" s="186"/>
      <c r="EN6" s="186"/>
      <c r="EO6" s="186"/>
      <c r="EP6" s="186"/>
      <c r="EQ6" s="186"/>
      <c r="ER6" s="186"/>
      <c r="ES6" s="186"/>
      <c r="ET6" s="186"/>
      <c r="EU6" s="186"/>
      <c r="EV6" s="186"/>
      <c r="EW6" s="186"/>
      <c r="EX6" s="186"/>
      <c r="EY6" s="186"/>
      <c r="EZ6" s="186"/>
      <c r="FA6" s="186"/>
      <c r="FB6" s="186"/>
      <c r="FC6" s="186"/>
      <c r="FD6" s="186"/>
      <c r="FE6" s="186"/>
      <c r="FF6" s="186"/>
      <c r="FG6" s="186"/>
      <c r="FH6" s="186"/>
      <c r="FI6" s="186"/>
      <c r="FJ6" s="186"/>
      <c r="FK6" s="186"/>
      <c r="FL6" s="186"/>
      <c r="FM6" s="186"/>
      <c r="FN6" s="186"/>
      <c r="FO6" s="186"/>
      <c r="FP6" s="186"/>
      <c r="FQ6" s="186"/>
      <c r="FR6" s="186"/>
      <c r="FS6" s="186"/>
      <c r="FT6" s="186"/>
      <c r="FU6" s="186"/>
      <c r="FV6" s="186"/>
      <c r="FW6" s="186"/>
      <c r="FX6" s="186"/>
      <c r="FY6" s="186"/>
      <c r="FZ6" s="186"/>
      <c r="GA6" s="186"/>
      <c r="GB6" s="186"/>
      <c r="GC6" s="186"/>
      <c r="GD6" s="186"/>
      <c r="GE6" s="186"/>
      <c r="GF6" s="186"/>
      <c r="GG6" s="186"/>
      <c r="GH6" s="186"/>
      <c r="GI6" s="186"/>
      <c r="GJ6" s="186"/>
      <c r="GK6" s="186"/>
      <c r="GL6" s="186"/>
      <c r="GM6" s="186"/>
      <c r="GN6" s="186"/>
      <c r="GO6" s="186"/>
      <c r="GP6" s="186"/>
      <c r="GQ6" s="186"/>
      <c r="GR6" s="186"/>
      <c r="GS6" s="186"/>
      <c r="GT6" s="186"/>
      <c r="GU6" s="186"/>
      <c r="GV6" s="186"/>
      <c r="GW6" s="186"/>
      <c r="GX6" s="186"/>
      <c r="GY6" s="186"/>
      <c r="GZ6" s="186"/>
      <c r="HA6" s="186"/>
      <c r="HB6" s="186"/>
      <c r="HC6" s="186"/>
      <c r="HD6" s="186"/>
      <c r="HE6" s="186"/>
      <c r="HF6" s="186"/>
      <c r="HG6" s="186"/>
      <c r="HH6" s="186"/>
      <c r="HI6" s="186"/>
      <c r="HJ6" s="186"/>
      <c r="HK6" s="186"/>
      <c r="HL6" s="186"/>
      <c r="HM6" s="186"/>
      <c r="HN6" s="186"/>
      <c r="HO6" s="186"/>
      <c r="HP6" s="186"/>
      <c r="HQ6" s="186"/>
      <c r="HR6" s="186"/>
      <c r="HS6" s="186"/>
      <c r="HT6" s="186"/>
      <c r="HU6" s="186"/>
      <c r="HV6" s="186"/>
      <c r="HW6" s="186"/>
      <c r="HX6" s="186"/>
      <c r="HY6" s="186"/>
      <c r="HZ6" s="186"/>
      <c r="IA6" s="186"/>
      <c r="IB6" s="186"/>
      <c r="IC6" s="186"/>
      <c r="ID6" s="186"/>
      <c r="IE6" s="186"/>
      <c r="IF6" s="186"/>
      <c r="IG6" s="186"/>
      <c r="IH6" s="186"/>
      <c r="II6" s="186"/>
      <c r="IJ6" s="186"/>
      <c r="IK6" s="186"/>
      <c r="IL6" s="186"/>
      <c r="IM6" s="186"/>
      <c r="IN6" s="186"/>
      <c r="IO6" s="186"/>
      <c r="IP6" s="186"/>
      <c r="IQ6" s="186"/>
      <c r="IR6" s="186"/>
      <c r="IS6" s="186"/>
      <c r="IT6" s="186"/>
      <c r="IU6" s="186"/>
      <c r="IV6" s="186"/>
      <c r="IW6" s="186"/>
      <c r="IX6" s="186"/>
      <c r="IY6" s="186"/>
      <c r="IZ6" s="186"/>
      <c r="JA6" s="186"/>
      <c r="JB6" s="186"/>
      <c r="JC6" s="186"/>
      <c r="JD6" s="186"/>
      <c r="JE6" s="186"/>
      <c r="JF6" s="186"/>
      <c r="JG6" s="186"/>
      <c r="JH6" s="186"/>
      <c r="JI6" s="186"/>
      <c r="JJ6" s="186"/>
      <c r="JK6" s="186"/>
      <c r="JL6" s="186"/>
      <c r="JM6" s="186"/>
      <c r="JN6" s="186"/>
      <c r="JO6" s="186"/>
      <c r="JP6" s="186"/>
      <c r="JQ6" s="186"/>
      <c r="JR6" s="186"/>
      <c r="JS6" s="186"/>
      <c r="JT6" s="186"/>
      <c r="JU6" s="186"/>
      <c r="JV6" s="186"/>
      <c r="JW6" s="186"/>
      <c r="JX6" s="186"/>
      <c r="JY6" s="186"/>
      <c r="JZ6" s="186"/>
      <c r="KA6" s="186"/>
      <c r="KB6" s="186"/>
      <c r="KC6" s="186"/>
      <c r="KD6" s="186"/>
      <c r="KE6" s="186"/>
      <c r="KF6" s="186"/>
      <c r="KG6" s="186"/>
      <c r="KH6" s="186"/>
      <c r="KI6" s="186"/>
      <c r="KJ6" s="186"/>
      <c r="KK6" s="186"/>
      <c r="KL6" s="186"/>
    </row>
    <row r="7" spans="1:298" s="187" customFormat="1" ht="16.5" x14ac:dyDescent="0.3">
      <c r="A7" s="407" t="s">
        <v>3</v>
      </c>
      <c r="B7" s="408"/>
      <c r="C7" s="408"/>
      <c r="D7" s="408"/>
      <c r="E7" s="408"/>
      <c r="F7" s="408"/>
      <c r="G7" s="408"/>
      <c r="H7" s="409"/>
      <c r="I7" s="407" t="s">
        <v>4</v>
      </c>
      <c r="J7" s="408"/>
      <c r="K7" s="408"/>
      <c r="L7" s="408"/>
      <c r="M7" s="408"/>
      <c r="N7" s="409"/>
      <c r="O7" s="407" t="s">
        <v>5</v>
      </c>
      <c r="P7" s="408"/>
      <c r="Q7" s="408"/>
      <c r="R7" s="408"/>
      <c r="S7" s="408"/>
      <c r="T7" s="408"/>
      <c r="U7" s="408"/>
      <c r="V7" s="408"/>
      <c r="W7" s="409"/>
      <c r="X7" s="407" t="s">
        <v>6</v>
      </c>
      <c r="Y7" s="408"/>
      <c r="Z7" s="408"/>
      <c r="AA7" s="408"/>
      <c r="AB7" s="408"/>
      <c r="AC7" s="408"/>
      <c r="AD7" s="408"/>
      <c r="AE7" s="408"/>
      <c r="AF7" s="408"/>
      <c r="AG7" s="408"/>
      <c r="AH7" s="409"/>
      <c r="AI7" s="407" t="s">
        <v>7</v>
      </c>
      <c r="AJ7" s="408"/>
      <c r="AK7" s="408"/>
      <c r="AL7" s="408"/>
      <c r="AM7" s="408"/>
      <c r="AN7" s="427"/>
      <c r="AO7" s="186"/>
      <c r="AP7" s="186"/>
      <c r="AQ7" s="186"/>
      <c r="AR7" s="186"/>
      <c r="AS7" s="186"/>
      <c r="AT7" s="186"/>
      <c r="AU7" s="186"/>
      <c r="AV7" s="186"/>
      <c r="AW7" s="186"/>
      <c r="AX7" s="186"/>
      <c r="AY7" s="186"/>
      <c r="AZ7" s="186"/>
      <c r="BA7" s="186"/>
      <c r="BB7" s="186"/>
      <c r="BC7" s="186"/>
      <c r="BD7" s="186"/>
      <c r="BE7" s="186"/>
      <c r="BF7" s="186"/>
      <c r="BG7" s="186"/>
      <c r="BH7" s="186"/>
      <c r="BI7" s="186"/>
      <c r="BJ7" s="186"/>
      <c r="BK7" s="186"/>
      <c r="BL7" s="186"/>
      <c r="BM7" s="186"/>
      <c r="BN7" s="186"/>
      <c r="BO7" s="186"/>
      <c r="BP7" s="186"/>
      <c r="BQ7" s="186"/>
      <c r="BR7" s="186"/>
      <c r="BS7" s="186"/>
      <c r="BT7" s="186"/>
      <c r="BU7" s="186"/>
      <c r="BV7" s="186"/>
      <c r="BW7" s="186"/>
      <c r="BX7" s="186"/>
      <c r="BY7" s="186"/>
      <c r="BZ7" s="186"/>
      <c r="CA7" s="186"/>
      <c r="CB7" s="186"/>
      <c r="CC7" s="186"/>
      <c r="CD7" s="186"/>
      <c r="CE7" s="186"/>
      <c r="CF7" s="186"/>
      <c r="CG7" s="186"/>
      <c r="CH7" s="186"/>
      <c r="CI7" s="186"/>
      <c r="CJ7" s="186"/>
      <c r="CK7" s="186"/>
      <c r="CL7" s="186"/>
      <c r="CM7" s="186"/>
      <c r="CN7" s="186"/>
      <c r="CO7" s="186"/>
      <c r="CP7" s="186"/>
      <c r="CQ7" s="186"/>
      <c r="CR7" s="186"/>
      <c r="CS7" s="186"/>
      <c r="CT7" s="186"/>
      <c r="CU7" s="186"/>
      <c r="CV7" s="186"/>
      <c r="CW7" s="186"/>
      <c r="CX7" s="186"/>
      <c r="CY7" s="186"/>
      <c r="CZ7" s="186"/>
      <c r="DA7" s="186"/>
      <c r="DB7" s="186"/>
      <c r="DC7" s="186"/>
      <c r="DD7" s="186"/>
      <c r="DE7" s="186"/>
      <c r="DF7" s="186"/>
      <c r="DG7" s="186"/>
      <c r="DH7" s="186"/>
      <c r="DI7" s="186"/>
      <c r="DJ7" s="186"/>
      <c r="DK7" s="186"/>
      <c r="DL7" s="186"/>
      <c r="DM7" s="186"/>
      <c r="DN7" s="186"/>
      <c r="DO7" s="186"/>
      <c r="DP7" s="186"/>
      <c r="DQ7" s="186"/>
      <c r="DR7" s="186"/>
      <c r="DS7" s="186"/>
      <c r="DT7" s="186"/>
      <c r="DU7" s="186"/>
      <c r="DV7" s="186"/>
      <c r="DW7" s="186"/>
      <c r="DX7" s="186"/>
      <c r="DY7" s="186"/>
      <c r="DZ7" s="186"/>
      <c r="EA7" s="186"/>
      <c r="EB7" s="186"/>
      <c r="EC7" s="186"/>
      <c r="ED7" s="186"/>
      <c r="EE7" s="186"/>
      <c r="EF7" s="186"/>
      <c r="EG7" s="186"/>
      <c r="EH7" s="186"/>
      <c r="EI7" s="186"/>
      <c r="EJ7" s="186"/>
      <c r="EK7" s="186"/>
      <c r="EL7" s="186"/>
      <c r="EM7" s="186"/>
      <c r="EN7" s="186"/>
      <c r="EO7" s="186"/>
      <c r="EP7" s="186"/>
      <c r="EQ7" s="186"/>
      <c r="ER7" s="186"/>
      <c r="ES7" s="186"/>
      <c r="ET7" s="186"/>
      <c r="EU7" s="186"/>
      <c r="EV7" s="186"/>
      <c r="EW7" s="186"/>
      <c r="EX7" s="186"/>
      <c r="EY7" s="186"/>
      <c r="EZ7" s="186"/>
      <c r="FA7" s="186"/>
      <c r="FB7" s="186"/>
      <c r="FC7" s="186"/>
      <c r="FD7" s="186"/>
      <c r="FE7" s="186"/>
      <c r="FF7" s="186"/>
      <c r="FG7" s="186"/>
      <c r="FH7" s="186"/>
      <c r="FI7" s="186"/>
      <c r="FJ7" s="186"/>
      <c r="FK7" s="186"/>
      <c r="FL7" s="186"/>
      <c r="FM7" s="186"/>
      <c r="FN7" s="186"/>
      <c r="FO7" s="186"/>
      <c r="FP7" s="186"/>
      <c r="FQ7" s="186"/>
      <c r="FR7" s="186"/>
      <c r="FS7" s="186"/>
      <c r="FT7" s="186"/>
      <c r="FU7" s="186"/>
      <c r="FV7" s="186"/>
      <c r="FW7" s="186"/>
      <c r="FX7" s="186"/>
      <c r="FY7" s="186"/>
      <c r="FZ7" s="186"/>
      <c r="GA7" s="186"/>
      <c r="GB7" s="186"/>
      <c r="GC7" s="186"/>
      <c r="GD7" s="186"/>
      <c r="GE7" s="186"/>
      <c r="GF7" s="186"/>
      <c r="GG7" s="186"/>
      <c r="GH7" s="186"/>
      <c r="GI7" s="186"/>
      <c r="GJ7" s="186"/>
      <c r="GK7" s="186"/>
      <c r="GL7" s="186"/>
      <c r="GM7" s="186"/>
      <c r="GN7" s="186"/>
      <c r="GO7" s="186"/>
      <c r="GP7" s="186"/>
      <c r="GQ7" s="186"/>
      <c r="GR7" s="186"/>
      <c r="GS7" s="186"/>
      <c r="GT7" s="186"/>
      <c r="GU7" s="186"/>
      <c r="GV7" s="186"/>
      <c r="GW7" s="186"/>
      <c r="GX7" s="186"/>
      <c r="GY7" s="186"/>
      <c r="GZ7" s="186"/>
      <c r="HA7" s="186"/>
      <c r="HB7" s="186"/>
      <c r="HC7" s="186"/>
      <c r="HD7" s="186"/>
      <c r="HE7" s="186"/>
      <c r="HF7" s="186"/>
      <c r="HG7" s="186"/>
      <c r="HH7" s="186"/>
      <c r="HI7" s="186"/>
      <c r="HJ7" s="186"/>
      <c r="HK7" s="186"/>
      <c r="HL7" s="186"/>
      <c r="HM7" s="186"/>
      <c r="HN7" s="186"/>
      <c r="HO7" s="186"/>
      <c r="HP7" s="186"/>
      <c r="HQ7" s="186"/>
      <c r="HR7" s="186"/>
      <c r="HS7" s="186"/>
      <c r="HT7" s="186"/>
      <c r="HU7" s="186"/>
      <c r="HV7" s="186"/>
      <c r="HW7" s="186"/>
      <c r="HX7" s="186"/>
      <c r="HY7" s="186"/>
      <c r="HZ7" s="186"/>
      <c r="IA7" s="186"/>
      <c r="IB7" s="186"/>
      <c r="IC7" s="186"/>
      <c r="ID7" s="186"/>
      <c r="IE7" s="186"/>
      <c r="IF7" s="186"/>
      <c r="IG7" s="186"/>
      <c r="IH7" s="186"/>
      <c r="II7" s="186"/>
      <c r="IJ7" s="186"/>
      <c r="IK7" s="186"/>
      <c r="IL7" s="186"/>
      <c r="IM7" s="186"/>
      <c r="IN7" s="186"/>
      <c r="IO7" s="186"/>
      <c r="IP7" s="186"/>
      <c r="IQ7" s="186"/>
      <c r="IR7" s="186"/>
      <c r="IS7" s="186"/>
      <c r="IT7" s="186"/>
      <c r="IU7" s="186"/>
      <c r="IV7" s="186"/>
      <c r="IW7" s="186"/>
      <c r="IX7" s="186"/>
      <c r="IY7" s="186"/>
      <c r="IZ7" s="186"/>
      <c r="JA7" s="186"/>
      <c r="JB7" s="186"/>
      <c r="JC7" s="186"/>
      <c r="JD7" s="186"/>
      <c r="JE7" s="186"/>
      <c r="JF7" s="186"/>
      <c r="JG7" s="186"/>
      <c r="JH7" s="186"/>
      <c r="JI7" s="186"/>
      <c r="JJ7" s="186"/>
      <c r="JK7" s="186"/>
      <c r="JL7" s="186"/>
      <c r="JM7" s="186"/>
      <c r="JN7" s="186"/>
      <c r="JO7" s="186"/>
      <c r="JP7" s="186"/>
      <c r="JQ7" s="186"/>
      <c r="JR7" s="186"/>
      <c r="JS7" s="186"/>
      <c r="JT7" s="186"/>
      <c r="JU7" s="186"/>
      <c r="JV7" s="186"/>
      <c r="JW7" s="186"/>
      <c r="JX7" s="186"/>
      <c r="JY7" s="186"/>
      <c r="JZ7" s="186"/>
      <c r="KA7" s="186"/>
      <c r="KB7" s="186"/>
      <c r="KC7" s="186"/>
      <c r="KD7" s="186"/>
      <c r="KE7" s="186"/>
      <c r="KF7" s="186"/>
      <c r="KG7" s="186"/>
      <c r="KH7" s="186"/>
      <c r="KI7" s="186"/>
      <c r="KJ7" s="186"/>
      <c r="KK7" s="186"/>
      <c r="KL7" s="186"/>
    </row>
    <row r="8" spans="1:298" s="187" customFormat="1" ht="16.5" customHeight="1" x14ac:dyDescent="0.3">
      <c r="A8" s="401" t="s">
        <v>37</v>
      </c>
      <c r="B8" s="401" t="s">
        <v>457</v>
      </c>
      <c r="C8" s="403" t="s">
        <v>8</v>
      </c>
      <c r="D8" s="398" t="s">
        <v>9</v>
      </c>
      <c r="E8" s="398" t="s">
        <v>10</v>
      </c>
      <c r="F8" s="405" t="s">
        <v>11</v>
      </c>
      <c r="G8" s="391" t="s">
        <v>12</v>
      </c>
      <c r="H8" s="398" t="s">
        <v>13</v>
      </c>
      <c r="I8" s="399" t="s">
        <v>14</v>
      </c>
      <c r="J8" s="400" t="s">
        <v>15</v>
      </c>
      <c r="K8" s="391" t="s">
        <v>16</v>
      </c>
      <c r="L8" s="391" t="s">
        <v>17</v>
      </c>
      <c r="M8" s="400" t="s">
        <v>15</v>
      </c>
      <c r="N8" s="398" t="s">
        <v>18</v>
      </c>
      <c r="O8" s="395" t="s">
        <v>19</v>
      </c>
      <c r="P8" s="390" t="s">
        <v>20</v>
      </c>
      <c r="Q8" s="391" t="s">
        <v>21</v>
      </c>
      <c r="R8" s="390" t="s">
        <v>22</v>
      </c>
      <c r="S8" s="390"/>
      <c r="T8" s="390"/>
      <c r="U8" s="390"/>
      <c r="V8" s="390"/>
      <c r="W8" s="390"/>
      <c r="X8" s="394" t="s">
        <v>308</v>
      </c>
      <c r="Y8" s="395" t="s">
        <v>269</v>
      </c>
      <c r="Z8" s="395" t="s">
        <v>15</v>
      </c>
      <c r="AA8" s="174"/>
      <c r="AB8" s="174"/>
      <c r="AC8" s="395" t="s">
        <v>23</v>
      </c>
      <c r="AD8" s="395" t="s">
        <v>15</v>
      </c>
      <c r="AE8" s="174"/>
      <c r="AF8" s="174"/>
      <c r="AG8" s="394" t="s">
        <v>24</v>
      </c>
      <c r="AH8" s="395" t="s">
        <v>25</v>
      </c>
      <c r="AI8" s="390" t="s">
        <v>7</v>
      </c>
      <c r="AJ8" s="390" t="s">
        <v>26</v>
      </c>
      <c r="AK8" s="390" t="s">
        <v>27</v>
      </c>
      <c r="AL8" s="390" t="s">
        <v>28</v>
      </c>
      <c r="AM8" s="392" t="s">
        <v>29</v>
      </c>
      <c r="AN8" s="392" t="s">
        <v>30</v>
      </c>
      <c r="AO8" s="186"/>
      <c r="AP8" s="186"/>
      <c r="AQ8" s="186"/>
      <c r="AR8" s="186"/>
      <c r="AS8" s="186"/>
      <c r="AT8" s="186"/>
      <c r="AU8" s="186"/>
      <c r="AV8" s="186"/>
      <c r="AW8" s="186"/>
      <c r="AX8" s="186"/>
      <c r="AY8" s="186"/>
      <c r="AZ8" s="186"/>
      <c r="BA8" s="186"/>
      <c r="BB8" s="186"/>
      <c r="BC8" s="186"/>
      <c r="BD8" s="186"/>
      <c r="BE8" s="186"/>
      <c r="BF8" s="186"/>
      <c r="BG8" s="186"/>
      <c r="BH8" s="186"/>
      <c r="BI8" s="186"/>
      <c r="BJ8" s="186"/>
      <c r="BK8" s="186"/>
      <c r="BL8" s="186"/>
      <c r="BM8" s="186"/>
      <c r="BN8" s="186"/>
      <c r="BO8" s="186"/>
      <c r="BP8" s="186"/>
      <c r="BQ8" s="186"/>
      <c r="BR8" s="186"/>
      <c r="BS8" s="186"/>
      <c r="BT8" s="186"/>
      <c r="BU8" s="186"/>
      <c r="BV8" s="186"/>
      <c r="BW8" s="186"/>
      <c r="BX8" s="186"/>
      <c r="BY8" s="186"/>
      <c r="BZ8" s="186"/>
      <c r="CA8" s="186"/>
      <c r="CB8" s="186"/>
      <c r="CC8" s="186"/>
      <c r="CD8" s="186"/>
      <c r="CE8" s="186"/>
      <c r="CF8" s="186"/>
      <c r="CG8" s="186"/>
      <c r="CH8" s="186"/>
      <c r="CI8" s="186"/>
      <c r="CJ8" s="186"/>
      <c r="CK8" s="186"/>
      <c r="CL8" s="186"/>
      <c r="CM8" s="186"/>
      <c r="CN8" s="186"/>
      <c r="CO8" s="186"/>
      <c r="CP8" s="186"/>
      <c r="CQ8" s="186"/>
      <c r="CR8" s="186"/>
      <c r="CS8" s="186"/>
      <c r="CT8" s="186"/>
      <c r="CU8" s="186"/>
      <c r="CV8" s="186"/>
      <c r="CW8" s="186"/>
      <c r="CX8" s="186"/>
      <c r="CY8" s="186"/>
      <c r="CZ8" s="186"/>
      <c r="DA8" s="186"/>
      <c r="DB8" s="186"/>
      <c r="DC8" s="186"/>
      <c r="DD8" s="186"/>
      <c r="DE8" s="186"/>
      <c r="DF8" s="186"/>
      <c r="DG8" s="186"/>
      <c r="DH8" s="186"/>
      <c r="DI8" s="186"/>
      <c r="DJ8" s="186"/>
      <c r="DK8" s="186"/>
      <c r="DL8" s="186"/>
      <c r="DM8" s="186"/>
      <c r="DN8" s="186"/>
      <c r="DO8" s="186"/>
      <c r="DP8" s="186"/>
      <c r="DQ8" s="186"/>
      <c r="DR8" s="186"/>
      <c r="DS8" s="186"/>
      <c r="DT8" s="186"/>
      <c r="DU8" s="186"/>
      <c r="DV8" s="186"/>
      <c r="DW8" s="186"/>
      <c r="DX8" s="186"/>
      <c r="DY8" s="186"/>
      <c r="DZ8" s="186"/>
      <c r="EA8" s="186"/>
      <c r="EB8" s="186"/>
      <c r="EC8" s="186"/>
      <c r="ED8" s="186"/>
      <c r="EE8" s="186"/>
      <c r="EF8" s="186"/>
      <c r="EG8" s="186"/>
      <c r="EH8" s="186"/>
      <c r="EI8" s="186"/>
      <c r="EJ8" s="186"/>
      <c r="EK8" s="186"/>
      <c r="EL8" s="186"/>
      <c r="EM8" s="186"/>
      <c r="EN8" s="186"/>
      <c r="EO8" s="186"/>
      <c r="EP8" s="186"/>
      <c r="EQ8" s="186"/>
      <c r="ER8" s="186"/>
      <c r="ES8" s="186"/>
      <c r="ET8" s="186"/>
      <c r="EU8" s="186"/>
      <c r="EV8" s="186"/>
      <c r="EW8" s="186"/>
      <c r="EX8" s="186"/>
      <c r="EY8" s="186"/>
      <c r="EZ8" s="186"/>
      <c r="FA8" s="186"/>
      <c r="FB8" s="186"/>
      <c r="FC8" s="186"/>
      <c r="FD8" s="186"/>
      <c r="FE8" s="186"/>
      <c r="FF8" s="186"/>
      <c r="FG8" s="186"/>
      <c r="FH8" s="186"/>
      <c r="FI8" s="186"/>
      <c r="FJ8" s="186"/>
      <c r="FK8" s="186"/>
      <c r="FL8" s="186"/>
      <c r="FM8" s="186"/>
      <c r="FN8" s="186"/>
      <c r="FO8" s="186"/>
      <c r="FP8" s="186"/>
      <c r="FQ8" s="186"/>
      <c r="FR8" s="186"/>
      <c r="FS8" s="186"/>
      <c r="FT8" s="186"/>
      <c r="FU8" s="186"/>
      <c r="FV8" s="186"/>
      <c r="FW8" s="186"/>
      <c r="FX8" s="186"/>
      <c r="FY8" s="186"/>
      <c r="FZ8" s="186"/>
      <c r="GA8" s="186"/>
      <c r="GB8" s="186"/>
      <c r="GC8" s="186"/>
      <c r="GD8" s="186"/>
      <c r="GE8" s="186"/>
      <c r="GF8" s="186"/>
      <c r="GG8" s="186"/>
      <c r="GH8" s="186"/>
      <c r="GI8" s="186"/>
      <c r="GJ8" s="186"/>
      <c r="GK8" s="186"/>
      <c r="GL8" s="186"/>
      <c r="GM8" s="186"/>
      <c r="GN8" s="186"/>
      <c r="GO8" s="186"/>
      <c r="GP8" s="186"/>
      <c r="GQ8" s="186"/>
      <c r="GR8" s="186"/>
      <c r="GS8" s="186"/>
      <c r="GT8" s="186"/>
      <c r="GU8" s="186"/>
      <c r="GV8" s="186"/>
      <c r="GW8" s="186"/>
      <c r="GX8" s="186"/>
      <c r="GY8" s="186"/>
      <c r="GZ8" s="186"/>
      <c r="HA8" s="186"/>
      <c r="HB8" s="186"/>
      <c r="HC8" s="186"/>
      <c r="HD8" s="186"/>
      <c r="HE8" s="186"/>
      <c r="HF8" s="186"/>
      <c r="HG8" s="186"/>
      <c r="HH8" s="186"/>
      <c r="HI8" s="186"/>
      <c r="HJ8" s="186"/>
      <c r="HK8" s="186"/>
      <c r="HL8" s="186"/>
      <c r="HM8" s="186"/>
      <c r="HN8" s="186"/>
      <c r="HO8" s="186"/>
      <c r="HP8" s="186"/>
      <c r="HQ8" s="186"/>
      <c r="HR8" s="186"/>
      <c r="HS8" s="186"/>
      <c r="HT8" s="186"/>
      <c r="HU8" s="186"/>
      <c r="HV8" s="186"/>
      <c r="HW8" s="186"/>
      <c r="HX8" s="186"/>
      <c r="HY8" s="186"/>
      <c r="HZ8" s="186"/>
      <c r="IA8" s="186"/>
      <c r="IB8" s="186"/>
      <c r="IC8" s="186"/>
      <c r="ID8" s="186"/>
      <c r="IE8" s="186"/>
      <c r="IF8" s="186"/>
      <c r="IG8" s="186"/>
      <c r="IH8" s="186"/>
      <c r="II8" s="186"/>
      <c r="IJ8" s="186"/>
      <c r="IK8" s="186"/>
      <c r="IL8" s="186"/>
      <c r="IM8" s="186"/>
      <c r="IN8" s="186"/>
      <c r="IO8" s="186"/>
      <c r="IP8" s="186"/>
      <c r="IQ8" s="186"/>
      <c r="IR8" s="186"/>
      <c r="IS8" s="186"/>
      <c r="IT8" s="186"/>
      <c r="IU8" s="186"/>
      <c r="IV8" s="186"/>
      <c r="IW8" s="186"/>
      <c r="IX8" s="186"/>
      <c r="IY8" s="186"/>
      <c r="IZ8" s="186"/>
      <c r="JA8" s="186"/>
      <c r="JB8" s="186"/>
      <c r="JC8" s="186"/>
      <c r="JD8" s="186"/>
      <c r="JE8" s="186"/>
      <c r="JF8" s="186"/>
      <c r="JG8" s="186"/>
      <c r="JH8" s="186"/>
      <c r="JI8" s="186"/>
      <c r="JJ8" s="186"/>
      <c r="JK8" s="186"/>
      <c r="JL8" s="186"/>
      <c r="JM8" s="186"/>
      <c r="JN8" s="186"/>
      <c r="JO8" s="186"/>
      <c r="JP8" s="186"/>
      <c r="JQ8" s="186"/>
      <c r="JR8" s="186"/>
      <c r="JS8" s="186"/>
      <c r="JT8" s="186"/>
      <c r="JU8" s="186"/>
      <c r="JV8" s="186"/>
      <c r="JW8" s="186"/>
      <c r="JX8" s="186"/>
      <c r="JY8" s="186"/>
      <c r="JZ8" s="186"/>
      <c r="KA8" s="186"/>
      <c r="KB8" s="186"/>
      <c r="KC8" s="186"/>
      <c r="KD8" s="186"/>
      <c r="KE8" s="186"/>
      <c r="KF8" s="186"/>
      <c r="KG8" s="186"/>
      <c r="KH8" s="186"/>
      <c r="KI8" s="186"/>
      <c r="KJ8" s="186"/>
      <c r="KK8" s="186"/>
      <c r="KL8" s="186"/>
    </row>
    <row r="9" spans="1:298" s="189" customFormat="1" ht="94.5" customHeight="1" x14ac:dyDescent="0.25">
      <c r="A9" s="402"/>
      <c r="B9" s="406"/>
      <c r="C9" s="404"/>
      <c r="D9" s="391"/>
      <c r="E9" s="391"/>
      <c r="F9" s="404"/>
      <c r="G9" s="399"/>
      <c r="H9" s="391"/>
      <c r="I9" s="399"/>
      <c r="J9" s="400"/>
      <c r="K9" s="399"/>
      <c r="L9" s="399"/>
      <c r="M9" s="400"/>
      <c r="N9" s="391"/>
      <c r="O9" s="396"/>
      <c r="P9" s="391"/>
      <c r="Q9" s="399"/>
      <c r="R9" s="162" t="s">
        <v>31</v>
      </c>
      <c r="S9" s="162" t="s">
        <v>32</v>
      </c>
      <c r="T9" s="162" t="s">
        <v>33</v>
      </c>
      <c r="U9" s="162" t="s">
        <v>34</v>
      </c>
      <c r="V9" s="162" t="s">
        <v>35</v>
      </c>
      <c r="W9" s="162" t="s">
        <v>36</v>
      </c>
      <c r="X9" s="395"/>
      <c r="Y9" s="397"/>
      <c r="Z9" s="397"/>
      <c r="AA9" s="182" t="s">
        <v>297</v>
      </c>
      <c r="AB9" s="182" t="s">
        <v>15</v>
      </c>
      <c r="AC9" s="397"/>
      <c r="AD9" s="397"/>
      <c r="AE9" s="177" t="s">
        <v>23</v>
      </c>
      <c r="AF9" s="177" t="s">
        <v>15</v>
      </c>
      <c r="AG9" s="395"/>
      <c r="AH9" s="396"/>
      <c r="AI9" s="391"/>
      <c r="AJ9" s="391"/>
      <c r="AK9" s="391"/>
      <c r="AL9" s="391"/>
      <c r="AM9" s="393"/>
      <c r="AN9" s="393"/>
      <c r="AO9" s="188"/>
      <c r="AP9" s="188"/>
      <c r="AQ9" s="188"/>
      <c r="AR9" s="188"/>
      <c r="AS9" s="188"/>
      <c r="AT9" s="188"/>
      <c r="AU9" s="188"/>
      <c r="AV9" s="188"/>
      <c r="AW9" s="188"/>
      <c r="AX9" s="188"/>
      <c r="AY9" s="188"/>
      <c r="AZ9" s="188"/>
      <c r="BA9" s="188"/>
      <c r="BB9" s="188"/>
      <c r="BC9" s="188"/>
      <c r="BD9" s="188"/>
      <c r="BE9" s="188"/>
      <c r="BF9" s="188"/>
      <c r="BG9" s="188"/>
      <c r="BH9" s="188"/>
      <c r="BI9" s="188"/>
      <c r="BJ9" s="188"/>
      <c r="BK9" s="188"/>
      <c r="BL9" s="188"/>
      <c r="BM9" s="188"/>
      <c r="BN9" s="188"/>
      <c r="BO9" s="188"/>
      <c r="BP9" s="188"/>
      <c r="BQ9" s="188"/>
      <c r="BR9" s="188"/>
      <c r="BS9" s="188"/>
      <c r="BT9" s="188"/>
      <c r="BU9" s="188"/>
      <c r="BV9" s="188"/>
      <c r="BW9" s="188"/>
      <c r="BX9" s="188"/>
      <c r="BY9" s="188"/>
      <c r="BZ9" s="188"/>
      <c r="CA9" s="188"/>
      <c r="CB9" s="188"/>
      <c r="CC9" s="188"/>
      <c r="CD9" s="188"/>
      <c r="CE9" s="188"/>
      <c r="CF9" s="188"/>
      <c r="CG9" s="188"/>
      <c r="CH9" s="188"/>
      <c r="CI9" s="188"/>
      <c r="CJ9" s="188"/>
      <c r="CK9" s="188"/>
      <c r="CL9" s="188"/>
      <c r="CM9" s="188"/>
      <c r="CN9" s="188"/>
      <c r="CO9" s="188"/>
      <c r="CP9" s="188"/>
      <c r="CQ9" s="188"/>
      <c r="CR9" s="188"/>
      <c r="CS9" s="188"/>
      <c r="CT9" s="188"/>
      <c r="CU9" s="188"/>
      <c r="CV9" s="188"/>
      <c r="CW9" s="188"/>
      <c r="CX9" s="188"/>
      <c r="CY9" s="188"/>
      <c r="CZ9" s="188"/>
      <c r="DA9" s="188"/>
      <c r="DB9" s="188"/>
      <c r="DC9" s="188"/>
      <c r="DD9" s="188"/>
      <c r="DE9" s="188"/>
      <c r="DF9" s="188"/>
      <c r="DG9" s="188"/>
      <c r="DH9" s="188"/>
      <c r="DI9" s="188"/>
      <c r="DJ9" s="188"/>
      <c r="DK9" s="188"/>
      <c r="DL9" s="188"/>
      <c r="DM9" s="188"/>
      <c r="DN9" s="188"/>
      <c r="DO9" s="188"/>
      <c r="DP9" s="188"/>
      <c r="DQ9" s="188"/>
      <c r="DR9" s="188"/>
      <c r="DS9" s="188"/>
      <c r="DT9" s="188"/>
      <c r="DU9" s="188"/>
      <c r="DV9" s="188"/>
      <c r="DW9" s="188"/>
      <c r="DX9" s="188"/>
      <c r="DY9" s="188"/>
      <c r="DZ9" s="188"/>
      <c r="EA9" s="188"/>
      <c r="EB9" s="188"/>
      <c r="EC9" s="188"/>
      <c r="ED9" s="188"/>
      <c r="EE9" s="188"/>
      <c r="EF9" s="188"/>
      <c r="EG9" s="188"/>
      <c r="EH9" s="188"/>
      <c r="EI9" s="188"/>
      <c r="EJ9" s="188"/>
      <c r="EK9" s="188"/>
      <c r="EL9" s="188"/>
      <c r="EM9" s="188"/>
      <c r="EN9" s="188"/>
      <c r="EO9" s="188"/>
      <c r="EP9" s="188"/>
      <c r="EQ9" s="188"/>
      <c r="ER9" s="188"/>
      <c r="ES9" s="188"/>
      <c r="ET9" s="188"/>
      <c r="EU9" s="188"/>
      <c r="EV9" s="188"/>
      <c r="EW9" s="188"/>
      <c r="EX9" s="188"/>
      <c r="EY9" s="188"/>
      <c r="EZ9" s="188"/>
      <c r="FA9" s="188"/>
      <c r="FB9" s="188"/>
      <c r="FC9" s="188"/>
      <c r="FD9" s="188"/>
      <c r="FE9" s="188"/>
      <c r="FF9" s="188"/>
      <c r="FG9" s="188"/>
      <c r="FH9" s="188"/>
      <c r="FI9" s="188"/>
      <c r="FJ9" s="188"/>
      <c r="FK9" s="188"/>
      <c r="FL9" s="188"/>
      <c r="FM9" s="188"/>
      <c r="FN9" s="188"/>
      <c r="FO9" s="188"/>
      <c r="FP9" s="188"/>
      <c r="FQ9" s="188"/>
      <c r="FR9" s="188"/>
      <c r="FS9" s="188"/>
      <c r="FT9" s="188"/>
      <c r="FU9" s="188"/>
      <c r="FV9" s="188"/>
      <c r="FW9" s="188"/>
      <c r="FX9" s="188"/>
      <c r="FY9" s="188"/>
      <c r="FZ9" s="188"/>
      <c r="GA9" s="188"/>
      <c r="GB9" s="188"/>
      <c r="GC9" s="188"/>
      <c r="GD9" s="188"/>
      <c r="GE9" s="188"/>
      <c r="GF9" s="188"/>
      <c r="GG9" s="188"/>
      <c r="GH9" s="188"/>
      <c r="GI9" s="188"/>
      <c r="GJ9" s="188"/>
      <c r="GK9" s="188"/>
      <c r="GL9" s="188"/>
      <c r="GM9" s="188"/>
      <c r="GN9" s="188"/>
      <c r="GO9" s="188"/>
      <c r="GP9" s="188"/>
      <c r="GQ9" s="188"/>
      <c r="GR9" s="188"/>
      <c r="GS9" s="188"/>
      <c r="GT9" s="188"/>
      <c r="GU9" s="188"/>
      <c r="GV9" s="188"/>
      <c r="GW9" s="188"/>
      <c r="GX9" s="188"/>
      <c r="GY9" s="188"/>
      <c r="GZ9" s="188"/>
      <c r="HA9" s="188"/>
      <c r="HB9" s="188"/>
      <c r="HC9" s="188"/>
      <c r="HD9" s="188"/>
      <c r="HE9" s="188"/>
      <c r="HF9" s="188"/>
      <c r="HG9" s="188"/>
      <c r="HH9" s="188"/>
      <c r="HI9" s="188"/>
      <c r="HJ9" s="188"/>
      <c r="HK9" s="188"/>
      <c r="HL9" s="188"/>
      <c r="HM9" s="188"/>
      <c r="HN9" s="188"/>
      <c r="HO9" s="188"/>
      <c r="HP9" s="188"/>
      <c r="HQ9" s="188"/>
      <c r="HR9" s="188"/>
      <c r="HS9" s="188"/>
      <c r="HT9" s="188"/>
      <c r="HU9" s="188"/>
      <c r="HV9" s="188"/>
      <c r="HW9" s="188"/>
      <c r="HX9" s="188"/>
      <c r="HY9" s="188"/>
      <c r="HZ9" s="188"/>
      <c r="IA9" s="188"/>
      <c r="IB9" s="188"/>
      <c r="IC9" s="188"/>
      <c r="ID9" s="188"/>
      <c r="IE9" s="188"/>
      <c r="IF9" s="188"/>
      <c r="IG9" s="188"/>
      <c r="IH9" s="188"/>
      <c r="II9" s="188"/>
      <c r="IJ9" s="188"/>
      <c r="IK9" s="188"/>
      <c r="IL9" s="188"/>
      <c r="IM9" s="188"/>
      <c r="IN9" s="188"/>
      <c r="IO9" s="188"/>
      <c r="IP9" s="188"/>
      <c r="IQ9" s="188"/>
      <c r="IR9" s="188"/>
      <c r="IS9" s="188"/>
      <c r="IT9" s="188"/>
      <c r="IU9" s="188"/>
      <c r="IV9" s="188"/>
      <c r="IW9" s="188"/>
      <c r="IX9" s="188"/>
      <c r="IY9" s="188"/>
      <c r="IZ9" s="188"/>
      <c r="JA9" s="188"/>
      <c r="JB9" s="188"/>
      <c r="JC9" s="188"/>
      <c r="JD9" s="188"/>
      <c r="JE9" s="188"/>
      <c r="JF9" s="188"/>
      <c r="JG9" s="188"/>
      <c r="JH9" s="188"/>
      <c r="JI9" s="188"/>
      <c r="JJ9" s="188"/>
      <c r="JK9" s="188"/>
      <c r="JL9" s="188"/>
      <c r="JM9" s="188"/>
      <c r="JN9" s="188"/>
      <c r="JO9" s="188"/>
      <c r="JP9" s="188"/>
      <c r="JQ9" s="188"/>
      <c r="JR9" s="188"/>
      <c r="JS9" s="188"/>
      <c r="JT9" s="188"/>
      <c r="JU9" s="188"/>
      <c r="JV9" s="188"/>
      <c r="JW9" s="188"/>
      <c r="JX9" s="188"/>
      <c r="JY9" s="188"/>
      <c r="JZ9" s="188"/>
      <c r="KA9" s="188"/>
      <c r="KB9" s="188"/>
      <c r="KC9" s="188"/>
      <c r="KD9" s="188"/>
      <c r="KE9" s="188"/>
      <c r="KF9" s="188"/>
      <c r="KG9" s="188"/>
      <c r="KH9" s="188"/>
      <c r="KI9" s="188"/>
      <c r="KJ9" s="188"/>
      <c r="KK9" s="188"/>
      <c r="KL9" s="188"/>
    </row>
    <row r="10" spans="1:298" ht="117.75" customHeight="1" x14ac:dyDescent="0.25">
      <c r="A10" s="375">
        <v>1</v>
      </c>
      <c r="B10" s="369" t="s">
        <v>478</v>
      </c>
      <c r="C10" s="375" t="s">
        <v>314</v>
      </c>
      <c r="D10" s="376" t="s">
        <v>653</v>
      </c>
      <c r="E10" s="375" t="s">
        <v>315</v>
      </c>
      <c r="F10" s="376" t="s">
        <v>316</v>
      </c>
      <c r="G10" s="375" t="s">
        <v>344</v>
      </c>
      <c r="H10" s="375">
        <v>3000</v>
      </c>
      <c r="I10" s="385" t="str">
        <f>IF(H10&lt;=2,'Tabla probabilidad'!$B$5,IF(H10&lt;=24,'Tabla probabilidad'!$B$6,IF(H10&lt;=500,'Tabla probabilidad'!$B$7,IF(H10&lt;=5000,'Tabla probabilidad'!$B$8,IF(H10&gt;5000,'Tabla probabilidad'!$B$9)))))</f>
        <v>Alta</v>
      </c>
      <c r="J10" s="386">
        <f>IF(H10&lt;=2,'Tabla probabilidad'!$D$5,IF(H10&lt;=24,'Tabla probabilidad'!$D$6,IF(H10&lt;=500,'Tabla probabilidad'!$D$7,IF(H10&lt;=5000,'Tabla probabilidad'!$D$8,IF(H10&gt;5000,'Tabla probabilidad'!$D$9)))))</f>
        <v>0.8</v>
      </c>
      <c r="K10" s="375" t="s">
        <v>476</v>
      </c>
      <c r="L10" s="375" t="str">
        <f>IF(K10="El riesgo afecta la imagen de alguna área de la organización","Leve",IF(K10="El riesgo afecta la imagen de la entidad internamente, de conocimiento general, nivel interno, alta dirección, contratista y/o de provedores","Menor",IF(K10="El riesgo afecta la imagen de la entidad con algunos usuarios de relevancia frente al logro de los objetivos","Moderado",IF(K10="El riesgo afecta la imagen de de la entidad con efecto publicitario sostenido a nivel del sector justicia","Mayor",IF(K10="El riesgo afecta la imagen de la entidad a nivel nacional, con efecto publicitarios sostenible a nivel país","Catastrófico",IF(K10="Impacto que afecte la ejecución presupuestal en un valor ≥0,5%.","Leve",IF(K10="Impacto que afecte la ejecución presupuestal en un valor ≥1%.","Menor",IF(K10="Impacto que afecte la ejecución presupuestal en un valor ≥5%.","Moderado",IF(K10="Impacto que afecte la ejecución presupuestal en un valor ≥20%.","Mayor",IF(K10="Impacto que afecte la ejecución presupuestal en un valor ≥50%.","Catastrófico",IF(K10="Incumplimiento máximo del 5% de la meta planeada","Leve",IF(K10="Incumplimiento máximo del 15% de la meta planeada","Menor",IF(K10="Incumplimiento máximo del 20% de la meta planeada","Moderado",IF(K10="Incumplimiento máximo del 50% de la meta planeada","Mayor",IF(K10="Incumplimiento máximo del 80% de la meta planeada","Catastrófico",IF(K10="Cualquier afectación a la violacion de los derechos de los ciudadanos se considera con consecuencias altas","Mayor",IF(K10="Cualquier afectación a la violacion de los derechos de los ciudadanos se considera con consecuencias desastrosas","Catastrófico",IF(K10="Afecta la Prestación del Servicio de Administración de Justicia en 5%","Leve",IF(K10="Afecta la Prestación del Servicio de Administración de Justicia en 10%","Menor",IF(K10="Afecta la Prestación del Servicio de Administración de Justicia en 15%","Moderado",IF(K10="Afecta la Prestación del Servicio de Administración de Justicia en 20%","Mayor",IF(K10="Afecta la Prestación del Servicio de Administración de Justicia en más del 50%","Catastrófico",IF(K10="Cualquier acto indebido de los servidores judiciales genera altas consecuencias para la entidad","Mayor",IF(K10="Cualquier acto indebido de los servidores judiciales genera consecuencias desastrosas para la entidad","Catastrófico",IF(K10="Si el hecho llegara a presentarse, tendría consecuencias o efectos mínimos sobre la entidad","Leve",IF(K10="Si el hecho llegara a presentarse, tendría bajo impacto o efecto sobre la entidad","Menor",IF(K10="Si el hecho llegara a presentarse, tendría medianas consecuencias o efectos sobre la entidad","Moderado",IF(K10="Si el hecho llegara a presentarse, tendría altas consecuencias o efectos sobre la entidad","Mayor",IF(K10="Si el hecho llegara a presentarse, tendría desastrosas consecuencias o efectos sobre la entidad","Catastrófico")))))))))))))))))))))))))))))</f>
        <v>Mayor</v>
      </c>
      <c r="M10" s="375" t="str">
        <f>IF(K10="El riesgo afecta la imagen de alguna área de la organización","20%",IF(K10="El riesgo afecta la imagen de la entidad internamente, de conocimiento general, nivel interno, alta dirección, contratista y/o de provedores","40%",IF(K10="El riesgo afecta la imagen de la entidad con algunos usuarios de relevancia frente al logro de los objetivos","60%",IF(K10="El riesgo afecta la imagen de de la entidad con efecto publicitario sostenido a nivel del sector justicia","80%",IF(K10="El riesgo afecta la imagen de la entidad a nivel nacional, con efecto publicitarios sostenible a nivel país","100%",IF(K10="Impacto que afecte la ejecución presupuestal en un valor ≥0,5%.","20%",IF(K10="Impacto que afecte la ejecución presupuestal en un valor ≥1%.","40%",IF(K10="Impacto que afecte la ejecución presupuestal en un valor ≥5%.","60%",IF(K10="Impacto que afecte la ejecución presupuestal en un valor ≥20%.","80%",IF(K10="Impacto que afecte la ejecución presupuestal en un valor ≥50%.","100%",IF(K10="Incumplimiento máximo del 5% de la meta planeada","20%",IF(K10="Incumplimiento máximo del 15% de la meta planeada","40%",IF(K10="Incumplimiento máximo del 20% de la meta planeada","60%",IF(K10="Incumplimiento máximo del 50% de la meta planeada","80%",IF(K10="Incumplimiento máximo del 80% de la meta planeada","100%",IF(K10="Cualquier afectación a la violacion de los derechos de los ciudadanos se considera con consecuencias altas","80%",IF(K10="Cualquier afectación a la violacion de los derechos de los ciudadanos se considera con consecuencias desastrosas","100%",IF(K10="Afecta la Prestación del Servicio de Administración de Justicia en 5%","20%",IF(K10="Afecta la Prestación del Servicio de Administración de Justicia en 10%","40%",IF(K10="Afecta la Prestación del Servicio de Administración de Justicia en 15%","60%",IF(K10="Afecta la Prestación del Servicio de Administración de Justicia en 20%","80%",IF(K10="Afecta la Prestación del Servicio de Administración de Justicia en más del 50%","100%",IF(K10="Cualquier acto indebido de los servidores judiciales genera altas consecuencias para la entidad","80%",IF(K10="Cualquier acto indebido de los servidores judiciales genera consecuencias desastrosas para la entidad","100%",IF(K10="Si el hecho llegara a presentarse, tendría consecuencias o efectos mínimos sobre la entidad","20%",IF(K10="Si el hecho llegara a presentarse, tendría bajo impacto o efecto sobre la entidad","40%",IF(K10="Si el hecho llegara a presentarse, tendría medianas consecuencias o efectos sobre la entidad","60%",IF(K10="Si el hecho llegara a presentarse, tendría altas consecuencias o efectos sobre la entidad","80%",IF(K10="Si el hecho llegara a presentarse, tendría desastrosas consecuencias o efectos sobre la entidad","100%")))))))))))))))))))))))))))))</f>
        <v>80%</v>
      </c>
      <c r="N10" s="375" t="str">
        <f>VLOOKUP((I10&amp;L10),Hoja1!$B$4:$C$28,2,0)</f>
        <v xml:space="preserve">Alto </v>
      </c>
      <c r="O10" s="163">
        <v>1</v>
      </c>
      <c r="P10" s="175" t="s">
        <v>494</v>
      </c>
      <c r="Q10" s="163" t="str">
        <f t="shared" ref="Q10:Q52" si="0">IF(R10="Preventivo","Probabilidad",IF(R10="Detectivo","Probabilidad", IF(R10="Correctivo","Impacto")))</f>
        <v>Probabilidad</v>
      </c>
      <c r="R10" s="163" t="s">
        <v>52</v>
      </c>
      <c r="S10" s="163" t="s">
        <v>57</v>
      </c>
      <c r="T10" s="164">
        <f>VLOOKUP(R10&amp;S10,Hoja1!$Q$4:$R$9,2,0)</f>
        <v>0.45</v>
      </c>
      <c r="U10" s="165" t="s">
        <v>59</v>
      </c>
      <c r="V10" s="165" t="s">
        <v>62</v>
      </c>
      <c r="W10" s="165" t="s">
        <v>65</v>
      </c>
      <c r="X10" s="176">
        <f>IF(Q10="Probabilidad",($J$10*T10),IF(Q10="Impacto"," "))</f>
        <v>0.36000000000000004</v>
      </c>
      <c r="Y10" s="176" t="str">
        <f>IF(Z10&lt;=20%,'Tabla probabilidad'!$B$5,IF(Z10&lt;=40%,'Tabla probabilidad'!$B$6,IF(Z10&lt;=60%,'Tabla probabilidad'!$B$7,IF(Z10&lt;=80%,'Tabla probabilidad'!$B$8,IF(Z10&lt;=100%,'Tabla probabilidad'!$B$9)))))</f>
        <v>Media</v>
      </c>
      <c r="Z10" s="176">
        <f>IF(R10="Preventivo",($J$10-($J$10*T10)),IF(R10="Detectivo",($J$10-($J$10*T10)),IF(R10="Correctivo",($J$10))))</f>
        <v>0.44</v>
      </c>
      <c r="AA10" s="372" t="str">
        <f>IF(AB10&lt;=20%,'Tabla probabilidad'!$B$5,IF(AB10&lt;=40%,'Tabla probabilidad'!$B$6,IF(AB10&lt;=60%,'Tabla probabilidad'!$B$7,IF(AB10&lt;=80%,'Tabla probabilidad'!$B$8,IF(AB10&lt;=100%,'Tabla probabilidad'!$B$9)))))</f>
        <v>Media</v>
      </c>
      <c r="AB10" s="372">
        <f>AVERAGE(Z10:Z14)</f>
        <v>0.44000000000000006</v>
      </c>
      <c r="AC10" s="176" t="str">
        <f t="shared" ref="AC10:AC52" si="1">IF(AD10&lt;=20%,"Leve",IF(AD10&lt;=40%,"Menor",IF(AD10&lt;=60%,"Moderado",IF(AD10&lt;=80%,"Mayor",IF(AD10&lt;=100%,"Catastrófico")))))</f>
        <v>Mayor</v>
      </c>
      <c r="AD10" s="176">
        <f>IF(Q10="Probabilidad",(($M$10-0)),IF(Q10="Impacto",($M$10-($M$10*T10))))</f>
        <v>0.8</v>
      </c>
      <c r="AE10" s="372" t="str">
        <f>IF(AF10&lt;=20%,"Leve",IF(AF10&lt;=40%,"Menor",IF(AF10&lt;=60%,"Moderado",IF(AF10&lt;=80%,"Mayor",IF(AF10&lt;=100%,"Catastrófico")))))</f>
        <v>Mayor</v>
      </c>
      <c r="AF10" s="372">
        <f>AVERAGE(AD10:AD14)</f>
        <v>0.8</v>
      </c>
      <c r="AG10" s="369" t="str">
        <f>VLOOKUP(AA10&amp;AE10,Hoja1!$B$4:$C$28,2,0)</f>
        <v xml:space="preserve">Alto </v>
      </c>
      <c r="AH10" s="375" t="s">
        <v>311</v>
      </c>
      <c r="AI10" s="375"/>
      <c r="AJ10" s="375"/>
      <c r="AK10" s="375"/>
      <c r="AL10" s="375"/>
      <c r="AM10" s="375"/>
      <c r="AN10" s="375"/>
    </row>
    <row r="11" spans="1:298" ht="92.25" customHeight="1" x14ac:dyDescent="0.25">
      <c r="A11" s="375"/>
      <c r="B11" s="370"/>
      <c r="C11" s="375"/>
      <c r="D11" s="376"/>
      <c r="E11" s="375"/>
      <c r="F11" s="376"/>
      <c r="G11" s="375"/>
      <c r="H11" s="375"/>
      <c r="I11" s="385"/>
      <c r="J11" s="386"/>
      <c r="K11" s="375"/>
      <c r="L11" s="382"/>
      <c r="M11" s="382"/>
      <c r="N11" s="375"/>
      <c r="O11" s="163">
        <v>2</v>
      </c>
      <c r="P11" s="175" t="s">
        <v>651</v>
      </c>
      <c r="Q11" s="163" t="str">
        <f t="shared" si="0"/>
        <v>Probabilidad</v>
      </c>
      <c r="R11" s="163" t="s">
        <v>52</v>
      </c>
      <c r="S11" s="163" t="s">
        <v>57</v>
      </c>
      <c r="T11" s="164">
        <f>VLOOKUP(R11&amp;S11,Hoja1!$Q$4:$R$9,2,0)</f>
        <v>0.45</v>
      </c>
      <c r="U11" s="165" t="s">
        <v>59</v>
      </c>
      <c r="V11" s="165" t="s">
        <v>62</v>
      </c>
      <c r="W11" s="165" t="s">
        <v>65</v>
      </c>
      <c r="X11" s="176">
        <f>IF(Q11="Probabilidad",($J$10*T11),IF(Q11="Impacto"," "))</f>
        <v>0.36000000000000004</v>
      </c>
      <c r="Y11" s="176" t="str">
        <f>IF(Z11&lt;=20%,'Tabla probabilidad'!$B$5,IF(Z11&lt;=40%,'Tabla probabilidad'!$B$6,IF(Z11&lt;=60%,'Tabla probabilidad'!$B$7,IF(Z11&lt;=80%,'Tabla probabilidad'!$B$8,IF(Z11&lt;=100%,'Tabla probabilidad'!$B$9)))))</f>
        <v>Media</v>
      </c>
      <c r="Z11" s="216">
        <f t="shared" ref="Z11:Z14" si="2">IF(R11="Preventivo",($J$10-($J$10*T11)),IF(R11="Detectivo",($J$10-($J$10*T11)),IF(R11="Correctivo",($J$10))))</f>
        <v>0.44</v>
      </c>
      <c r="AA11" s="373"/>
      <c r="AB11" s="373"/>
      <c r="AC11" s="176" t="str">
        <f t="shared" si="1"/>
        <v>Mayor</v>
      </c>
      <c r="AD11" s="176">
        <f>IF(Q11="Probabilidad",(($M$10-0)),IF(Q11="Impacto",($M$10-($M$10*T11))))</f>
        <v>0.8</v>
      </c>
      <c r="AE11" s="373"/>
      <c r="AF11" s="373"/>
      <c r="AG11" s="370"/>
      <c r="AH11" s="375"/>
      <c r="AI11" s="375"/>
      <c r="AJ11" s="375"/>
      <c r="AK11" s="375"/>
      <c r="AL11" s="375"/>
      <c r="AM11" s="375"/>
      <c r="AN11" s="375"/>
    </row>
    <row r="12" spans="1:298" ht="86.25" customHeight="1" x14ac:dyDescent="0.25">
      <c r="A12" s="375"/>
      <c r="B12" s="370"/>
      <c r="C12" s="375"/>
      <c r="D12" s="376"/>
      <c r="E12" s="375"/>
      <c r="F12" s="376"/>
      <c r="G12" s="375"/>
      <c r="H12" s="375"/>
      <c r="I12" s="385"/>
      <c r="J12" s="386"/>
      <c r="K12" s="375"/>
      <c r="L12" s="382"/>
      <c r="M12" s="382"/>
      <c r="N12" s="375"/>
      <c r="O12" s="163">
        <v>3</v>
      </c>
      <c r="P12" s="175" t="s">
        <v>332</v>
      </c>
      <c r="Q12" s="168" t="str">
        <f t="shared" si="0"/>
        <v>Probabilidad</v>
      </c>
      <c r="R12" s="168" t="s">
        <v>52</v>
      </c>
      <c r="S12" s="168" t="s">
        <v>57</v>
      </c>
      <c r="T12" s="170">
        <f>VLOOKUP(R12&amp;S12,Hoja1!$Q$4:$R$9,2,0)</f>
        <v>0.45</v>
      </c>
      <c r="U12" s="168" t="s">
        <v>59</v>
      </c>
      <c r="V12" s="168" t="s">
        <v>62</v>
      </c>
      <c r="W12" s="168" t="s">
        <v>65</v>
      </c>
      <c r="X12" s="176">
        <f t="shared" ref="X12:X14" si="3">IF(Q12="Probabilidad",($J$10*T12),IF(Q12="Impacto"," "))</f>
        <v>0.36000000000000004</v>
      </c>
      <c r="Y12" s="176" t="str">
        <f>IF(Z12&lt;=20%,'Tabla probabilidad'!$B$5,IF(Z12&lt;=40%,'Tabla probabilidad'!$B$6,IF(Z12&lt;=60%,'Tabla probabilidad'!$B$7,IF(Z12&lt;=80%,'Tabla probabilidad'!$B$8,IF(Z12&lt;=100%,'Tabla probabilidad'!$B$9)))))</f>
        <v>Media</v>
      </c>
      <c r="Z12" s="216">
        <f t="shared" si="2"/>
        <v>0.44</v>
      </c>
      <c r="AA12" s="373"/>
      <c r="AB12" s="373"/>
      <c r="AC12" s="176" t="str">
        <f t="shared" si="1"/>
        <v>Mayor</v>
      </c>
      <c r="AD12" s="176">
        <f>IF(Q12="Probabilidad",(($M$10-0)),IF(Q12="Impacto",($M$10-($M$10*T12))))</f>
        <v>0.8</v>
      </c>
      <c r="AE12" s="373"/>
      <c r="AF12" s="373"/>
      <c r="AG12" s="370"/>
      <c r="AH12" s="375"/>
      <c r="AI12" s="375"/>
      <c r="AJ12" s="375"/>
      <c r="AK12" s="375"/>
      <c r="AL12" s="375"/>
      <c r="AM12" s="375"/>
      <c r="AN12" s="375"/>
    </row>
    <row r="13" spans="1:298" ht="112.5" customHeight="1" x14ac:dyDescent="0.25">
      <c r="A13" s="375"/>
      <c r="B13" s="370"/>
      <c r="C13" s="375"/>
      <c r="D13" s="376"/>
      <c r="E13" s="375"/>
      <c r="F13" s="376"/>
      <c r="G13" s="375"/>
      <c r="H13" s="375"/>
      <c r="I13" s="385"/>
      <c r="J13" s="386"/>
      <c r="K13" s="375"/>
      <c r="L13" s="382"/>
      <c r="M13" s="382"/>
      <c r="N13" s="375"/>
      <c r="O13" s="163">
        <v>4</v>
      </c>
      <c r="P13" s="100" t="s">
        <v>330</v>
      </c>
      <c r="Q13" s="168" t="str">
        <f t="shared" si="0"/>
        <v>Probabilidad</v>
      </c>
      <c r="R13" s="168" t="s">
        <v>52</v>
      </c>
      <c r="S13" s="168" t="s">
        <v>57</v>
      </c>
      <c r="T13" s="170">
        <f>VLOOKUP(R13&amp;S13,Hoja1!$Q$4:$R$9,2,0)</f>
        <v>0.45</v>
      </c>
      <c r="U13" s="168" t="s">
        <v>59</v>
      </c>
      <c r="V13" s="168" t="s">
        <v>62</v>
      </c>
      <c r="W13" s="168" t="s">
        <v>65</v>
      </c>
      <c r="X13" s="176">
        <f t="shared" si="3"/>
        <v>0.36000000000000004</v>
      </c>
      <c r="Y13" s="176" t="str">
        <f>IF(Z13&lt;=20%,'Tabla probabilidad'!$B$5,IF(Z13&lt;=40%,'Tabla probabilidad'!$B$6,IF(Z13&lt;=60%,'Tabla probabilidad'!$B$7,IF(Z13&lt;=80%,'Tabla probabilidad'!$B$8,IF(Z13&lt;=100%,'Tabla probabilidad'!$B$9)))))</f>
        <v>Media</v>
      </c>
      <c r="Z13" s="216">
        <f t="shared" si="2"/>
        <v>0.44</v>
      </c>
      <c r="AA13" s="373"/>
      <c r="AB13" s="373"/>
      <c r="AC13" s="176" t="str">
        <f t="shared" si="1"/>
        <v>Mayor</v>
      </c>
      <c r="AD13" s="176">
        <f>IF(Q13="Probabilidad",(($M$10-0)),IF(Q13="Impacto",($M$10-($M$10*T13))))</f>
        <v>0.8</v>
      </c>
      <c r="AE13" s="373"/>
      <c r="AF13" s="373"/>
      <c r="AG13" s="370"/>
      <c r="AH13" s="375"/>
      <c r="AI13" s="375"/>
      <c r="AJ13" s="375"/>
      <c r="AK13" s="375"/>
      <c r="AL13" s="375"/>
      <c r="AM13" s="375"/>
      <c r="AN13" s="375"/>
    </row>
    <row r="14" spans="1:298" ht="75" x14ac:dyDescent="0.25">
      <c r="A14" s="375"/>
      <c r="B14" s="371"/>
      <c r="C14" s="375"/>
      <c r="D14" s="376"/>
      <c r="E14" s="375"/>
      <c r="F14" s="376"/>
      <c r="G14" s="375"/>
      <c r="H14" s="375"/>
      <c r="I14" s="385"/>
      <c r="J14" s="386"/>
      <c r="K14" s="375"/>
      <c r="L14" s="382"/>
      <c r="M14" s="382"/>
      <c r="N14" s="375"/>
      <c r="O14" s="163">
        <v>5</v>
      </c>
      <c r="P14" s="191" t="s">
        <v>331</v>
      </c>
      <c r="Q14" s="168" t="str">
        <f t="shared" si="0"/>
        <v>Probabilidad</v>
      </c>
      <c r="R14" s="168" t="s">
        <v>52</v>
      </c>
      <c r="S14" s="168" t="s">
        <v>57</v>
      </c>
      <c r="T14" s="170">
        <f>VLOOKUP(R14&amp;S14,Hoja1!$Q$4:$R$9,2,0)</f>
        <v>0.45</v>
      </c>
      <c r="U14" s="168" t="s">
        <v>59</v>
      </c>
      <c r="V14" s="168" t="s">
        <v>62</v>
      </c>
      <c r="W14" s="168" t="s">
        <v>65</v>
      </c>
      <c r="X14" s="176">
        <f t="shared" si="3"/>
        <v>0.36000000000000004</v>
      </c>
      <c r="Y14" s="176" t="str">
        <f>IF(Z14&lt;=20%,'Tabla probabilidad'!$B$5,IF(Z14&lt;=40%,'Tabla probabilidad'!$B$6,IF(Z14&lt;=60%,'Tabla probabilidad'!$B$7,IF(Z14&lt;=80%,'Tabla probabilidad'!$B$8,IF(Z14&lt;=100%,'Tabla probabilidad'!$B$9)))))</f>
        <v>Media</v>
      </c>
      <c r="Z14" s="216">
        <f t="shared" si="2"/>
        <v>0.44</v>
      </c>
      <c r="AA14" s="374"/>
      <c r="AB14" s="374"/>
      <c r="AC14" s="176" t="str">
        <f t="shared" si="1"/>
        <v>Mayor</v>
      </c>
      <c r="AD14" s="176">
        <f>IF(Q14="Probabilidad",(($M$10-0)),IF(Q14="Impacto",($M$10-($M$10*T14))))</f>
        <v>0.8</v>
      </c>
      <c r="AE14" s="374"/>
      <c r="AF14" s="374"/>
      <c r="AG14" s="371"/>
      <c r="AH14" s="375"/>
      <c r="AI14" s="375"/>
      <c r="AJ14" s="375"/>
      <c r="AK14" s="375"/>
      <c r="AL14" s="375"/>
      <c r="AM14" s="375"/>
      <c r="AN14" s="375"/>
    </row>
    <row r="15" spans="1:298" ht="75.75" customHeight="1" x14ac:dyDescent="0.25">
      <c r="A15" s="375">
        <v>2</v>
      </c>
      <c r="B15" s="369" t="s">
        <v>479</v>
      </c>
      <c r="C15" s="375" t="s">
        <v>314</v>
      </c>
      <c r="D15" s="387" t="s">
        <v>648</v>
      </c>
      <c r="E15" s="369" t="s">
        <v>333</v>
      </c>
      <c r="F15" s="369" t="s">
        <v>334</v>
      </c>
      <c r="G15" s="375" t="s">
        <v>344</v>
      </c>
      <c r="H15" s="369">
        <v>6000</v>
      </c>
      <c r="I15" s="385" t="str">
        <f>IF(H15&lt;=2,'Tabla probabilidad'!$B$5,IF(H15&lt;=24,'Tabla probabilidad'!$B$6,IF(H15&lt;=500,'Tabla probabilidad'!$B$7,IF(H15&lt;=5000,'Tabla probabilidad'!$B$8,IF(H15&gt;5000,'Tabla probabilidad'!$B$9)))))</f>
        <v>Muy Alta</v>
      </c>
      <c r="J15" s="386">
        <f>IF(H15&lt;=2,'Tabla probabilidad'!$D$5,IF(H15&lt;=24,'Tabla probabilidad'!$D$6,IF(H15&lt;=500,'Tabla probabilidad'!$D$7,IF(H15&lt;=5000,'Tabla probabilidad'!$D$8,IF(H15&gt;5000,'Tabla probabilidad'!$D$9)))))</f>
        <v>1</v>
      </c>
      <c r="K15" s="375" t="s">
        <v>476</v>
      </c>
      <c r="L15" s="375" t="str">
        <f>IF(K15="El riesgo afecta la imagen de alguna área de la organización","Leve",IF(K15="El riesgo afecta la imagen de la entidad internamente, de conocimiento general, nivel interno, alta dirección, contratista y/o de provedores","Menor",IF(K15="El riesgo afecta la imagen de la entidad con algunos usuarios de relevancia frente al logro de los objetivos","Moderado",IF(K15="El riesgo afecta la imagen de de la entidad con efecto publicitario sostenido a nivel del sector justicia","Mayor",IF(K15="El riesgo afecta la imagen de la entidad a nivel nacional, con efecto publicitarios sostenible a nivel país","Catastrófico",IF(K15="Impacto que afecte la ejecución presupuestal en un valor ≥0,5%.","Leve",IF(K15="Impacto que afecte la ejecución presupuestal en un valor ≥1%.","Menor",IF(K15="Impacto que afecte la ejecución presupuestal en un valor ≥5%.","Moderado",IF(K15="Impacto que afecte la ejecución presupuestal en un valor ≥20%.","Mayor",IF(K15="Impacto que afecte la ejecución presupuestal en un valor ≥50%.","Catastrófico",IF(K15="Incumplimiento máximo del 5% de la meta planeada","Leve",IF(K15="Incumplimiento máximo del 15% de la meta planeada","Menor",IF(K15="Incumplimiento máximo del 20% de la meta planeada","Moderado",IF(K15="Incumplimiento máximo del 50% de la meta planeada","Mayor",IF(K15="Incumplimiento máximo del 80% de la meta planeada","Catastrófico",IF(K15="Cualquier afectación a la violacion de los derechos de los ciudadanos se considera con consecuencias altas","Mayor",IF(K15="Cualquier afectación a la violacion de los derechos de los ciudadanos se considera con consecuencias desastrosas","Catastrófico",IF(K15="Afecta la Prestación del Servicio de Administración de Justicia en 5%","Leve",IF(K15="Afecta la Prestación del Servicio de Administración de Justicia en 10%","Menor",IF(K15="Afecta la Prestación del Servicio de Administración de Justicia en 15%","Moderado",IF(K15="Afecta la Prestación del Servicio de Administración de Justicia en 20%","Mayor",IF(K15="Afecta la Prestación del Servicio de Administración de Justicia en más del 50%","Catastrófico",IF(K15="Cualquier acto indebido de los servidores judiciales genera altas consecuencias para la entidad","Mayor",IF(K15="Cualquier acto indebido de los servidores judiciales genera consecuencias desastrosas para la entidad","Catastrófico",IF(K15="Si el hecho llegara a presentarse, tendría consecuencias o efectos mínimos sobre la entidad","Leve",IF(K15="Si el hecho llegara a presentarse, tendría bajo impacto o efecto sobre la entidad","Menor",IF(K15="Si el hecho llegara a presentarse, tendría medianas consecuencias o efectos sobre la entidad","Moderado",IF(K15="Si el hecho llegara a presentarse, tendría altas consecuencias o efectos sobre la entidad","Mayor",IF(K15="Si el hecho llegara a presentarse, tendría desastrosas consecuencias o efectos sobre la entidad","Catastrófico")))))))))))))))))))))))))))))</f>
        <v>Mayor</v>
      </c>
      <c r="M15" s="375" t="str">
        <f>IF(K15="El riesgo afecta la imagen de alguna área de la organización","20%",IF(K15="El riesgo afecta la imagen de la entidad internamente, de conocimiento general, nivel interno, alta dirección, contratista y/o de provedores","40%",IF(K15="El riesgo afecta la imagen de la entidad con algunos usuarios de relevancia frente al logro de los objetivos","60%",IF(K15="El riesgo afecta la imagen de de la entidad con efecto publicitario sostenido a nivel del sector justicia","80%",IF(K15="El riesgo afecta la imagen de la entidad a nivel nacional, con efecto publicitarios sostenible a nivel país","100%",IF(K15="Impacto que afecte la ejecución presupuestal en un valor ≥0,5%.","20%",IF(K15="Impacto que afecte la ejecución presupuestal en un valor ≥1%.","40%",IF(K15="Impacto que afecte la ejecución presupuestal en un valor ≥5%.","60%",IF(K15="Impacto que afecte la ejecución presupuestal en un valor ≥20%.","80%",IF(K15="Impacto que afecte la ejecución presupuestal en un valor ≥50%.","100%",IF(K15="Incumplimiento máximo del 5% de la meta planeada","20%",IF(K15="Incumplimiento máximo del 15% de la meta planeada","40%",IF(K15="Incumplimiento máximo del 20% de la meta planeada","60%",IF(K15="Incumplimiento máximo del 50% de la meta planeada","80%",IF(K15="Incumplimiento máximo del 80% de la meta planeada","100%",IF(K15="Cualquier afectación a la violacion de los derechos de los ciudadanos se considera con consecuencias altas","80%",IF(K15="Cualquier afectación a la violacion de los derechos de los ciudadanos se considera con consecuencias desastrosas","100%",IF(K15="Afecta la Prestación del Servicio de Administración de Justicia en 5%","20%",IF(K15="Afecta la Prestación del Servicio de Administración de Justicia en 10%","40%",IF(K15="Afecta la Prestación del Servicio de Administración de Justicia en 15%","60%",IF(K15="Afecta la Prestación del Servicio de Administración de Justicia en 20%","80%",IF(K15="Afecta la Prestación del Servicio de Administración de Justicia en más del 50%","100%",IF(K15="Cualquier acto indebido de los servidores judiciales genera altas consecuencias para la entidad","80%",IF(K15="Cualquier acto indebido de los servidores judiciales genera consecuencias desastrosas para la entidad","100%",IF(K15="Si el hecho llegara a presentarse, tendría consecuencias o efectos mínimos sobre la entidad","20%",IF(K15="Si el hecho llegara a presentarse, tendría bajo impacto o efecto sobre la entidad","40%",IF(K15="Si el hecho llegara a presentarse, tendría medianas consecuencias o efectos sobre la entidad","60%",IF(K15="Si el hecho llegara a presentarse, tendría altas consecuencias o efectos sobre la entidad","80%",IF(K15="Si el hecho llegara a presentarse, tendría desastrosas consecuencias o efectos sobre la entidad","100%")))))))))))))))))))))))))))))</f>
        <v>80%</v>
      </c>
      <c r="N15" s="375" t="str">
        <f>VLOOKUP((I15&amp;L15),Hoja1!$B$4:$C$28,2,0)</f>
        <v xml:space="preserve">Alto </v>
      </c>
      <c r="O15" s="178">
        <v>1</v>
      </c>
      <c r="P15" s="179" t="s">
        <v>335</v>
      </c>
      <c r="Q15" s="178" t="str">
        <f t="shared" si="0"/>
        <v>Probabilidad</v>
      </c>
      <c r="R15" s="178" t="s">
        <v>52</v>
      </c>
      <c r="S15" s="178" t="s">
        <v>57</v>
      </c>
      <c r="T15" s="180">
        <f>VLOOKUP(R15&amp;S15,Hoja1!$Q$4:$R$9,2,0)</f>
        <v>0.45</v>
      </c>
      <c r="U15" s="178" t="s">
        <v>59</v>
      </c>
      <c r="V15" s="178" t="s">
        <v>62</v>
      </c>
      <c r="W15" s="178" t="s">
        <v>65</v>
      </c>
      <c r="X15" s="180">
        <f>IF(Q15="Probabilidad",($J$15*T15),IF(Q15="Impacto"," "))</f>
        <v>0.45</v>
      </c>
      <c r="Y15" s="180" t="str">
        <f>IF(Z15&lt;=20%,'Tabla probabilidad'!$B$5,IF(Z15&lt;=40%,'Tabla probabilidad'!$B$6,IF(Z15&lt;=60%,'Tabla probabilidad'!$B$7,IF(Z15&lt;=80%,'Tabla probabilidad'!$B$8,IF(Z15&lt;=100%,'Tabla probabilidad'!$B$9)))))</f>
        <v>Media</v>
      </c>
      <c r="Z15" s="180">
        <f>IF(R15="Preventivo",($J$15-($J$15*T15)),IF(R15="Detectivo",($J$15-($J$15*T15)),IF(R15="Correctivo",($J$15))))</f>
        <v>0.55000000000000004</v>
      </c>
      <c r="AA15" s="372" t="str">
        <f>IF(AB15&lt;=20%,'Tabla probabilidad'!$B$5,IF(AB15&lt;=40%,'Tabla probabilidad'!$B$6,IF(AB15&lt;=60%,'Tabla probabilidad'!$B$7,IF(AB15&lt;=80%,'Tabla probabilidad'!$B$8,IF(AB15&lt;=100%,'Tabla probabilidad'!$B$9)))))</f>
        <v>Media</v>
      </c>
      <c r="AB15" s="372">
        <f>AVERAGE(Z15:Z19)</f>
        <v>0.55000000000000004</v>
      </c>
      <c r="AC15" s="180" t="str">
        <f t="shared" si="1"/>
        <v>Mayor</v>
      </c>
      <c r="AD15" s="180">
        <f>IF(Q15="Probabilidad",(($M$15-0)),IF(Q15="Impacto",($M$15-($M$15*T15))))</f>
        <v>0.8</v>
      </c>
      <c r="AE15" s="372" t="str">
        <f>IF(AF15&lt;=20%,"Leve",IF(AF15&lt;=40%,"Menor",IF(AF15&lt;=60%,"Moderado",IF(AF15&lt;=80%,"Mayor",IF(AF15&lt;=100%,"Catastrófico")))))</f>
        <v>Mayor</v>
      </c>
      <c r="AF15" s="372">
        <f>AVERAGE(AD15:AD19)</f>
        <v>0.8</v>
      </c>
      <c r="AG15" s="369" t="str">
        <f>VLOOKUP(AA15&amp;AE15,Hoja1!$B$4:$C$28,2,0)</f>
        <v xml:space="preserve">Alto </v>
      </c>
      <c r="AH15" s="375" t="s">
        <v>311</v>
      </c>
      <c r="AI15" s="375"/>
      <c r="AJ15" s="375"/>
      <c r="AK15" s="375"/>
      <c r="AL15" s="375"/>
      <c r="AM15" s="375"/>
      <c r="AN15" s="375"/>
    </row>
    <row r="16" spans="1:298" ht="47.25" customHeight="1" x14ac:dyDescent="0.25">
      <c r="A16" s="375"/>
      <c r="B16" s="370"/>
      <c r="C16" s="375"/>
      <c r="D16" s="388"/>
      <c r="E16" s="370"/>
      <c r="F16" s="370"/>
      <c r="G16" s="375"/>
      <c r="H16" s="370"/>
      <c r="I16" s="385"/>
      <c r="J16" s="386"/>
      <c r="K16" s="375"/>
      <c r="L16" s="382"/>
      <c r="M16" s="382"/>
      <c r="N16" s="375"/>
      <c r="O16" s="178">
        <v>2</v>
      </c>
      <c r="P16" s="179" t="s">
        <v>336</v>
      </c>
      <c r="Q16" s="178" t="str">
        <f t="shared" si="0"/>
        <v>Probabilidad</v>
      </c>
      <c r="R16" s="178" t="s">
        <v>52</v>
      </c>
      <c r="S16" s="178" t="s">
        <v>57</v>
      </c>
      <c r="T16" s="180">
        <f>VLOOKUP(R16&amp;S16,Hoja1!$Q$4:$R$9,2,0)</f>
        <v>0.45</v>
      </c>
      <c r="U16" s="178" t="s">
        <v>59</v>
      </c>
      <c r="V16" s="178" t="s">
        <v>62</v>
      </c>
      <c r="W16" s="178" t="s">
        <v>65</v>
      </c>
      <c r="X16" s="180">
        <f>IF(Q16="Probabilidad",($J$15*T16),IF(Q16="Impacto"," "))</f>
        <v>0.45</v>
      </c>
      <c r="Y16" s="180" t="str">
        <f>IF(Z16&lt;=20%,'Tabla probabilidad'!$B$5,IF(Z16&lt;=40%,'Tabla probabilidad'!$B$6,IF(Z16&lt;=60%,'Tabla probabilidad'!$B$7,IF(Z16&lt;=80%,'Tabla probabilidad'!$B$8,IF(Z16&lt;=100%,'Tabla probabilidad'!$B$9)))))</f>
        <v>Media</v>
      </c>
      <c r="Z16" s="216">
        <f t="shared" ref="Z16:Z19" si="4">IF(R16="Preventivo",($J$15-($J$15*T16)),IF(R16="Detectivo",($J$15-($J$15*T16)),IF(R16="Correctivo",($J$15))))</f>
        <v>0.55000000000000004</v>
      </c>
      <c r="AA16" s="373"/>
      <c r="AB16" s="373"/>
      <c r="AC16" s="180" t="str">
        <f t="shared" si="1"/>
        <v>Mayor</v>
      </c>
      <c r="AD16" s="180">
        <f t="shared" ref="AD16:AD19" si="5">IF(Q16="Probabilidad",(($M$15-0)),IF(Q16="Impacto",($M$15-($M$15*T16))))</f>
        <v>0.8</v>
      </c>
      <c r="AE16" s="373"/>
      <c r="AF16" s="373"/>
      <c r="AG16" s="370"/>
      <c r="AH16" s="375"/>
      <c r="AI16" s="375"/>
      <c r="AJ16" s="375"/>
      <c r="AK16" s="375"/>
      <c r="AL16" s="375"/>
      <c r="AM16" s="375"/>
      <c r="AN16" s="375"/>
    </row>
    <row r="17" spans="1:40" ht="62.25" customHeight="1" x14ac:dyDescent="0.25">
      <c r="A17" s="375"/>
      <c r="B17" s="370"/>
      <c r="C17" s="375"/>
      <c r="D17" s="388"/>
      <c r="E17" s="370"/>
      <c r="F17" s="370"/>
      <c r="G17" s="375"/>
      <c r="H17" s="370"/>
      <c r="I17" s="385"/>
      <c r="J17" s="386"/>
      <c r="K17" s="375"/>
      <c r="L17" s="382"/>
      <c r="M17" s="382"/>
      <c r="N17" s="375"/>
      <c r="O17" s="178">
        <v>3</v>
      </c>
      <c r="P17" s="179" t="s">
        <v>337</v>
      </c>
      <c r="Q17" s="178" t="str">
        <f t="shared" si="0"/>
        <v>Probabilidad</v>
      </c>
      <c r="R17" s="178" t="s">
        <v>52</v>
      </c>
      <c r="S17" s="178" t="s">
        <v>57</v>
      </c>
      <c r="T17" s="180">
        <f>VLOOKUP(R17&amp;S17,Hoja1!$Q$4:$R$9,2,0)</f>
        <v>0.45</v>
      </c>
      <c r="U17" s="178" t="s">
        <v>59</v>
      </c>
      <c r="V17" s="178" t="s">
        <v>62</v>
      </c>
      <c r="W17" s="178" t="s">
        <v>65</v>
      </c>
      <c r="X17" s="193">
        <f t="shared" ref="X17:X19" si="6">IF(Q17="Probabilidad",($J$15*T17),IF(Q17="Impacto"," "))</f>
        <v>0.45</v>
      </c>
      <c r="Y17" s="180" t="str">
        <f>IF(Z17&lt;=20%,'Tabla probabilidad'!$B$5,IF(Z17&lt;=40%,'Tabla probabilidad'!$B$6,IF(Z17&lt;=60%,'Tabla probabilidad'!$B$7,IF(Z17&lt;=80%,'Tabla probabilidad'!$B$8,IF(Z17&lt;=100%,'Tabla probabilidad'!$B$9)))))</f>
        <v>Media</v>
      </c>
      <c r="Z17" s="216">
        <f t="shared" si="4"/>
        <v>0.55000000000000004</v>
      </c>
      <c r="AA17" s="373"/>
      <c r="AB17" s="373"/>
      <c r="AC17" s="180" t="str">
        <f t="shared" si="1"/>
        <v>Mayor</v>
      </c>
      <c r="AD17" s="180">
        <f t="shared" si="5"/>
        <v>0.8</v>
      </c>
      <c r="AE17" s="373"/>
      <c r="AF17" s="373"/>
      <c r="AG17" s="370"/>
      <c r="AH17" s="375"/>
      <c r="AI17" s="375"/>
      <c r="AJ17" s="375"/>
      <c r="AK17" s="375"/>
      <c r="AL17" s="375"/>
      <c r="AM17" s="375"/>
      <c r="AN17" s="375"/>
    </row>
    <row r="18" spans="1:40" ht="51" customHeight="1" x14ac:dyDescent="0.25">
      <c r="A18" s="375"/>
      <c r="B18" s="370"/>
      <c r="C18" s="375"/>
      <c r="D18" s="388"/>
      <c r="E18" s="370"/>
      <c r="F18" s="370"/>
      <c r="G18" s="375"/>
      <c r="H18" s="370"/>
      <c r="I18" s="385"/>
      <c r="J18" s="386"/>
      <c r="K18" s="375"/>
      <c r="L18" s="382"/>
      <c r="M18" s="382"/>
      <c r="N18" s="375"/>
      <c r="O18" s="178">
        <v>4</v>
      </c>
      <c r="P18" s="179" t="s">
        <v>338</v>
      </c>
      <c r="Q18" s="178" t="str">
        <f t="shared" si="0"/>
        <v>Probabilidad</v>
      </c>
      <c r="R18" s="178" t="s">
        <v>52</v>
      </c>
      <c r="S18" s="178" t="s">
        <v>57</v>
      </c>
      <c r="T18" s="180">
        <f>VLOOKUP(R18&amp;S18,Hoja1!$Q$4:$R$9,2,0)</f>
        <v>0.45</v>
      </c>
      <c r="U18" s="178" t="s">
        <v>59</v>
      </c>
      <c r="V18" s="178" t="s">
        <v>62</v>
      </c>
      <c r="W18" s="178" t="s">
        <v>65</v>
      </c>
      <c r="X18" s="193">
        <f t="shared" si="6"/>
        <v>0.45</v>
      </c>
      <c r="Y18" s="180" t="str">
        <f>IF(Z18&lt;=20%,'Tabla probabilidad'!$B$5,IF(Z18&lt;=40%,'Tabla probabilidad'!$B$6,IF(Z18&lt;=60%,'Tabla probabilidad'!$B$7,IF(Z18&lt;=80%,'Tabla probabilidad'!$B$8,IF(Z18&lt;=100%,'Tabla probabilidad'!$B$9)))))</f>
        <v>Media</v>
      </c>
      <c r="Z18" s="216">
        <f t="shared" si="4"/>
        <v>0.55000000000000004</v>
      </c>
      <c r="AA18" s="373"/>
      <c r="AB18" s="373"/>
      <c r="AC18" s="180" t="str">
        <f t="shared" si="1"/>
        <v>Mayor</v>
      </c>
      <c r="AD18" s="180">
        <f t="shared" si="5"/>
        <v>0.8</v>
      </c>
      <c r="AE18" s="373"/>
      <c r="AF18" s="373"/>
      <c r="AG18" s="370"/>
      <c r="AH18" s="375"/>
      <c r="AI18" s="375"/>
      <c r="AJ18" s="375"/>
      <c r="AK18" s="375"/>
      <c r="AL18" s="375"/>
      <c r="AM18" s="375"/>
      <c r="AN18" s="375"/>
    </row>
    <row r="19" spans="1:40" ht="147" customHeight="1" x14ac:dyDescent="0.25">
      <c r="A19" s="375"/>
      <c r="B19" s="371"/>
      <c r="C19" s="375"/>
      <c r="D19" s="389"/>
      <c r="E19" s="371"/>
      <c r="F19" s="371"/>
      <c r="G19" s="375"/>
      <c r="H19" s="371"/>
      <c r="I19" s="385"/>
      <c r="J19" s="386"/>
      <c r="K19" s="375"/>
      <c r="L19" s="382"/>
      <c r="M19" s="382"/>
      <c r="N19" s="375"/>
      <c r="O19" s="178">
        <v>5</v>
      </c>
      <c r="P19" s="194" t="s">
        <v>493</v>
      </c>
      <c r="Q19" s="178" t="str">
        <f t="shared" si="0"/>
        <v>Probabilidad</v>
      </c>
      <c r="R19" s="178" t="s">
        <v>52</v>
      </c>
      <c r="S19" s="178" t="s">
        <v>57</v>
      </c>
      <c r="T19" s="180">
        <f>VLOOKUP(R19&amp;S19,Hoja1!$Q$4:$R$9,2,0)</f>
        <v>0.45</v>
      </c>
      <c r="U19" s="178" t="s">
        <v>59</v>
      </c>
      <c r="V19" s="178" t="s">
        <v>62</v>
      </c>
      <c r="W19" s="178" t="s">
        <v>65</v>
      </c>
      <c r="X19" s="193">
        <f t="shared" si="6"/>
        <v>0.45</v>
      </c>
      <c r="Y19" s="180" t="str">
        <f>IF(Z19&lt;=20%,'Tabla probabilidad'!$B$5,IF(Z19&lt;=40%,'Tabla probabilidad'!$B$6,IF(Z19&lt;=60%,'Tabla probabilidad'!$B$7,IF(Z19&lt;=80%,'Tabla probabilidad'!$B$8,IF(Z19&lt;=100%,'Tabla probabilidad'!$B$9)))))</f>
        <v>Media</v>
      </c>
      <c r="Z19" s="216">
        <f t="shared" si="4"/>
        <v>0.55000000000000004</v>
      </c>
      <c r="AA19" s="374"/>
      <c r="AB19" s="374"/>
      <c r="AC19" s="180" t="str">
        <f t="shared" si="1"/>
        <v>Mayor</v>
      </c>
      <c r="AD19" s="180">
        <f t="shared" si="5"/>
        <v>0.8</v>
      </c>
      <c r="AE19" s="374"/>
      <c r="AF19" s="374"/>
      <c r="AG19" s="371"/>
      <c r="AH19" s="375"/>
      <c r="AI19" s="375"/>
      <c r="AJ19" s="375"/>
      <c r="AK19" s="375"/>
      <c r="AL19" s="375"/>
      <c r="AM19" s="375"/>
      <c r="AN19" s="375"/>
    </row>
    <row r="20" spans="1:40" ht="54.75" customHeight="1" x14ac:dyDescent="0.25">
      <c r="A20" s="375">
        <v>3</v>
      </c>
      <c r="B20" s="369" t="s">
        <v>486</v>
      </c>
      <c r="C20" s="375" t="s">
        <v>339</v>
      </c>
      <c r="D20" s="387" t="s">
        <v>649</v>
      </c>
      <c r="E20" s="375" t="s">
        <v>343</v>
      </c>
      <c r="F20" s="375" t="s">
        <v>340</v>
      </c>
      <c r="G20" s="375" t="s">
        <v>344</v>
      </c>
      <c r="H20" s="375">
        <v>10000</v>
      </c>
      <c r="I20" s="385" t="str">
        <f>IF(H20&lt;=2,'Tabla probabilidad'!$B$5,IF(H20&lt;=24,'Tabla probabilidad'!$B$6,IF(H20&lt;=500,'Tabla probabilidad'!$B$7,IF(H20&lt;=5000,'Tabla probabilidad'!$B$8,IF(H20&gt;5000,'Tabla probabilidad'!$B$9)))))</f>
        <v>Muy Alta</v>
      </c>
      <c r="J20" s="386">
        <f>IF(H20&lt;=2,'Tabla probabilidad'!$D$5,IF(H20&lt;=24,'Tabla probabilidad'!$D$6,IF(H20&lt;=500,'Tabla probabilidad'!$D$7,IF(H20&lt;=5000,'Tabla probabilidad'!$D$8,IF(H20&gt;5000,'Tabla probabilidad'!$D$9)))))</f>
        <v>1</v>
      </c>
      <c r="K20" s="375" t="s">
        <v>320</v>
      </c>
      <c r="L20" s="375" t="str">
        <f>IF(K20="El riesgo afecta la imagen de alguna área de la organización","Leve",IF(K20="El riesgo afecta la imagen de la entidad internamente, de conocimiento general, nivel interno, alta dirección, contratista y/o de provedores","Menor",IF(K20="El riesgo afecta la imagen de la entidad con algunos usuarios de relevancia frente al logro de los objetivos","Moderado",IF(K20="El riesgo afecta la imagen de de la entidad con efecto publicitario sostenido a nivel del sector justicia","Mayor",IF(K20="El riesgo afecta la imagen de la entidad a nivel nacional, con efecto publicitarios sostenible a nivel país","Catastrófico",IF(K20="Impacto que afecte la ejecución presupuestal en un valor ≥0,5%.","Leve",IF(K20="Impacto que afecte la ejecución presupuestal en un valor ≥1%.","Menor",IF(K20="Impacto que afecte la ejecución presupuestal en un valor ≥5%.","Moderado",IF(K20="Impacto que afecte la ejecución presupuestal en un valor ≥20%.","Mayor",IF(K20="Impacto que afecte la ejecución presupuestal en un valor ≥50%.","Catastrófico",IF(K20="Incumplimiento máximo del 5% de la meta planeada","Leve",IF(K20="Incumplimiento máximo del 15% de la meta planeada","Menor",IF(K20="Incumplimiento máximo del 20% de la meta planeada","Moderado",IF(K20="Incumplimiento máximo del 50% de la meta planeada","Mayor",IF(K20="Incumplimiento máximo del 80% de la meta planeada","Catastrófico",IF(K20="Cualquier afectación a la violacion de los derechos de los ciudadanos se considera con consecuencias altas","Mayor",IF(K20="Cualquier afectación a la violacion de los derechos de los ciudadanos se considera con consecuencias desastrosas","Catastrófico",IF(K20="Afecta la Prestación del Servicio de Administración de Justicia en 5%","Leve",IF(K20="Afecta la Prestación del Servicio de Administración de Justicia en 10%","Menor",IF(K20="Afecta la Prestación del Servicio de Administración de Justicia en 15%","Moderado",IF(K20="Afecta la Prestación del Servicio de Administración de Justicia en 20%","Mayor",IF(K20="Afecta la Prestación del Servicio de Administración de Justicia en más del 50%","Catastrófico",IF(K20="Cualquier acto indebido de los servidores judiciales genera altas consecuencias para la entidad","Mayor",IF(K20="Cualquier acto indebido de los servidores judiciales genera consecuencias desastrosas para la entidad","Catastrófico",IF(K20="Si el hecho llegara a presentarse, tendría consecuencias o efectos mínimos sobre la entidad","Leve",IF(K20="Si el hecho llegara a presentarse, tendría bajo impacto o efecto sobre la entidad","Menor",IF(K20="Si el hecho llegara a presentarse, tendría medianas consecuencias o efectos sobre la entidad","Moderado",IF(K20="Si el hecho llegara a presentarse, tendría altas consecuencias o efectos sobre la entidad","Mayor",IF(K20="Si el hecho llegara a presentarse, tendría desastrosas consecuencias o efectos sobre la entidad","Catastrófico")))))))))))))))))))))))))))))</f>
        <v>Moderado</v>
      </c>
      <c r="M20" s="375" t="str">
        <f>IF(K20="El riesgo afecta la imagen de alguna área de la organización","20%",IF(K20="El riesgo afecta la imagen de la entidad internamente, de conocimiento general, nivel interno, alta dirección, contratista y/o de provedores","40%",IF(K20="El riesgo afecta la imagen de la entidad con algunos usuarios de relevancia frente al logro de los objetivos","60%",IF(K20="El riesgo afecta la imagen de de la entidad con efecto publicitario sostenido a nivel del sector justicia","80%",IF(K20="El riesgo afecta la imagen de la entidad a nivel nacional, con efecto publicitarios sostenible a nivel país","100%",IF(K20="Impacto que afecte la ejecución presupuestal en un valor ≥0,5%.","20%",IF(K20="Impacto que afecte la ejecución presupuestal en un valor ≥1%.","40%",IF(K20="Impacto que afecte la ejecución presupuestal en un valor ≥5%.","60%",IF(K20="Impacto que afecte la ejecución presupuestal en un valor ≥20%.","80%",IF(K20="Impacto que afecte la ejecución presupuestal en un valor ≥50%.","100%",IF(K20="Incumplimiento máximo del 5% de la meta planeada","20%",IF(K20="Incumplimiento máximo del 15% de la meta planeada","40%",IF(K20="Incumplimiento máximo del 20% de la meta planeada","60%",IF(K20="Incumplimiento máximo del 50% de la meta planeada","80%",IF(K20="Incumplimiento máximo del 80% de la meta planeada","100%",IF(K20="Cualquier afectación a la violacion de los derechos de los ciudadanos se considera con consecuencias altas","80%",IF(K20="Cualquier afectación a la violacion de los derechos de los ciudadanos se considera con consecuencias desastrosas","100%",IF(K20="Afecta la Prestación del Servicio de Administración de Justicia en 5%","20%",IF(K20="Afecta la Prestación del Servicio de Administración de Justicia en 10%","40%",IF(K20="Afecta la Prestación del Servicio de Administración de Justicia en 15%","60%",IF(K20="Afecta la Prestación del Servicio de Administración de Justicia en 20%","80%",IF(K20="Afecta la Prestación del Servicio de Administración de Justicia en más del 50%","100%",IF(K20="Cualquier acto indebido de los servidores judiciales genera altas consecuencias para la entidad","80%",IF(K20="Cualquier acto indebido de los servidores judiciales genera consecuencias desastrosas para la entidad","100%",IF(K20="Si el hecho llegara a presentarse, tendría consecuencias o efectos mínimos sobre la entidad","20%",IF(K20="Si el hecho llegara a presentarse, tendría bajo impacto o efecto sobre la entidad","40%",IF(K20="Si el hecho llegara a presentarse, tendría medianas consecuencias o efectos sobre la entidad","60%",IF(K20="Si el hecho llegara a presentarse, tendría altas consecuencias o efectos sobre la entidad","80%",IF(K20="Si el hecho llegara a presentarse, tendría desastrosas consecuencias o efectos sobre la entidad","100%")))))))))))))))))))))))))))))</f>
        <v>60%</v>
      </c>
      <c r="N20" s="375" t="str">
        <f>VLOOKUP((I20&amp;L20),Hoja1!$B$4:$C$28,2,0)</f>
        <v xml:space="preserve">Alto </v>
      </c>
      <c r="O20" s="178">
        <v>1</v>
      </c>
      <c r="P20" s="179" t="s">
        <v>346</v>
      </c>
      <c r="Q20" s="178" t="str">
        <f t="shared" si="0"/>
        <v>Probabilidad</v>
      </c>
      <c r="R20" s="178" t="s">
        <v>52</v>
      </c>
      <c r="S20" s="178" t="s">
        <v>57</v>
      </c>
      <c r="T20" s="180">
        <f>VLOOKUP(R20&amp;S20,Hoja1!$Q$4:$R$9,2,0)</f>
        <v>0.45</v>
      </c>
      <c r="U20" s="178" t="s">
        <v>59</v>
      </c>
      <c r="V20" s="178" t="s">
        <v>62</v>
      </c>
      <c r="W20" s="178" t="s">
        <v>65</v>
      </c>
      <c r="X20" s="180">
        <f>IF(Q20="Probabilidad",($J$20*T20),IF(Q20="Impacto"," "))</f>
        <v>0.45</v>
      </c>
      <c r="Y20" s="180" t="str">
        <f>IF(Z20&lt;=20%,'Tabla probabilidad'!$B$5,IF(Z20&lt;=40%,'Tabla probabilidad'!$B$6,IF(Z20&lt;=60%,'Tabla probabilidad'!$B$7,IF(Z20&lt;=80%,'Tabla probabilidad'!$B$8,IF(Z20&lt;=100%,'Tabla probabilidad'!$B$9)))))</f>
        <v>Media</v>
      </c>
      <c r="Z20" s="180">
        <f>IF(R20="Preventivo",($J$20-($J$20*T20)),IF(R20="Detectivo",($J$20-($J$20*T20)),IF(R20="Correctivo",($J$20))))</f>
        <v>0.55000000000000004</v>
      </c>
      <c r="AA20" s="372" t="str">
        <f>IF(AB20&lt;=20%,'Tabla probabilidad'!$B$5,IF(AB20&lt;=40%,'Tabla probabilidad'!$B$6,IF(AB20&lt;=60%,'Tabla probabilidad'!$B$7,IF(AB20&lt;=80%,'Tabla probabilidad'!$B$8,IF(AB20&lt;=100%,'Tabla probabilidad'!$B$9)))))</f>
        <v>Media</v>
      </c>
      <c r="AB20" s="372">
        <f>AVERAGE(Z20:Z24)</f>
        <v>0.55000000000000004</v>
      </c>
      <c r="AC20" s="180" t="str">
        <f t="shared" si="1"/>
        <v>Moderado</v>
      </c>
      <c r="AD20" s="180">
        <f>IF(Q20="Probabilidad",(($M$20-0)),IF(Q20="Impacto",($M$20-($M$20*T20))))</f>
        <v>0.6</v>
      </c>
      <c r="AE20" s="372" t="str">
        <f>IF(AF20&lt;=20%,"Leve",IF(AF20&lt;=40%,"Menor",IF(AF20&lt;=60%,"Moderado",IF(AF20&lt;=80%,"Mayor",IF(AF20&lt;=100%,"Catastrófico")))))</f>
        <v>Moderado</v>
      </c>
      <c r="AF20" s="372">
        <f>AVERAGE(AD20:AD24)</f>
        <v>0.6</v>
      </c>
      <c r="AG20" s="369" t="str">
        <f>VLOOKUP(AA20&amp;AE20,Hoja1!$B$4:$C$28,2,0)</f>
        <v>Moderado</v>
      </c>
      <c r="AH20" s="375" t="s">
        <v>310</v>
      </c>
      <c r="AI20" s="375"/>
      <c r="AJ20" s="375"/>
      <c r="AK20" s="375"/>
      <c r="AL20" s="375"/>
      <c r="AM20" s="375"/>
      <c r="AN20" s="375"/>
    </row>
    <row r="21" spans="1:40" ht="60.75" customHeight="1" x14ac:dyDescent="0.25">
      <c r="A21" s="375"/>
      <c r="B21" s="370"/>
      <c r="C21" s="375"/>
      <c r="D21" s="388"/>
      <c r="E21" s="375"/>
      <c r="F21" s="375"/>
      <c r="G21" s="375"/>
      <c r="H21" s="375"/>
      <c r="I21" s="385"/>
      <c r="J21" s="386"/>
      <c r="K21" s="375"/>
      <c r="L21" s="382"/>
      <c r="M21" s="382"/>
      <c r="N21" s="375"/>
      <c r="O21" s="178">
        <v>2</v>
      </c>
      <c r="P21" s="200" t="s">
        <v>341</v>
      </c>
      <c r="Q21" s="178" t="str">
        <f t="shared" si="0"/>
        <v>Probabilidad</v>
      </c>
      <c r="R21" s="178" t="s">
        <v>52</v>
      </c>
      <c r="S21" s="178" t="s">
        <v>57</v>
      </c>
      <c r="T21" s="180">
        <f>VLOOKUP(R21&amp;S21,Hoja1!$Q$4:$R$9,2,0)</f>
        <v>0.45</v>
      </c>
      <c r="U21" s="178" t="s">
        <v>59</v>
      </c>
      <c r="V21" s="178" t="s">
        <v>62</v>
      </c>
      <c r="W21" s="178" t="s">
        <v>65</v>
      </c>
      <c r="X21" s="193">
        <f t="shared" ref="X21:X24" si="7">IF(Q21="Probabilidad",($J$20*T21),IF(Q21="Impacto"," "))</f>
        <v>0.45</v>
      </c>
      <c r="Y21" s="180" t="str">
        <f>IF(Z21&lt;=20%,'Tabla probabilidad'!$B$5,IF(Z21&lt;=40%,'Tabla probabilidad'!$B$6,IF(Z21&lt;=60%,'Tabla probabilidad'!$B$7,IF(Z21&lt;=80%,'Tabla probabilidad'!$B$8,IF(Z21&lt;=100%,'Tabla probabilidad'!$B$9)))))</f>
        <v>Media</v>
      </c>
      <c r="Z21" s="216">
        <f t="shared" ref="Z21:Z24" si="8">IF(R21="Preventivo",($J$20-($J$20*T21)),IF(R21="Detectivo",($J$20-($J$20*T21)),IF(R21="Correctivo",($J$20))))</f>
        <v>0.55000000000000004</v>
      </c>
      <c r="AA21" s="373"/>
      <c r="AB21" s="373"/>
      <c r="AC21" s="180" t="str">
        <f t="shared" si="1"/>
        <v>Moderado</v>
      </c>
      <c r="AD21" s="180">
        <f t="shared" ref="AD21:AD24" si="9">IF(Q21="Probabilidad",(($M$20-0)),IF(Q21="Impacto",($M$20-($M$20*T21))))</f>
        <v>0.6</v>
      </c>
      <c r="AE21" s="373"/>
      <c r="AF21" s="373"/>
      <c r="AG21" s="370"/>
      <c r="AH21" s="375"/>
      <c r="AI21" s="375"/>
      <c r="AJ21" s="375"/>
      <c r="AK21" s="375"/>
      <c r="AL21" s="375"/>
      <c r="AM21" s="375"/>
      <c r="AN21" s="375"/>
    </row>
    <row r="22" spans="1:40" ht="69" customHeight="1" x14ac:dyDescent="0.25">
      <c r="A22" s="375"/>
      <c r="B22" s="370"/>
      <c r="C22" s="375"/>
      <c r="D22" s="388"/>
      <c r="E22" s="375"/>
      <c r="F22" s="375"/>
      <c r="G22" s="375"/>
      <c r="H22" s="375"/>
      <c r="I22" s="385"/>
      <c r="J22" s="386"/>
      <c r="K22" s="375"/>
      <c r="L22" s="382"/>
      <c r="M22" s="382"/>
      <c r="N22" s="375"/>
      <c r="O22" s="178">
        <v>3</v>
      </c>
      <c r="P22" s="200" t="s">
        <v>342</v>
      </c>
      <c r="Q22" s="178" t="str">
        <f t="shared" si="0"/>
        <v>Probabilidad</v>
      </c>
      <c r="R22" s="178" t="s">
        <v>52</v>
      </c>
      <c r="S22" s="178" t="s">
        <v>57</v>
      </c>
      <c r="T22" s="180">
        <f>VLOOKUP(R22&amp;S22,Hoja1!$Q$4:$R$9,2,0)</f>
        <v>0.45</v>
      </c>
      <c r="U22" s="178" t="s">
        <v>59</v>
      </c>
      <c r="V22" s="178" t="s">
        <v>62</v>
      </c>
      <c r="W22" s="178" t="s">
        <v>65</v>
      </c>
      <c r="X22" s="193">
        <f t="shared" si="7"/>
        <v>0.45</v>
      </c>
      <c r="Y22" s="180" t="str">
        <f>IF(Z22&lt;=20%,'Tabla probabilidad'!$B$5,IF(Z22&lt;=40%,'Tabla probabilidad'!$B$6,IF(Z22&lt;=60%,'Tabla probabilidad'!$B$7,IF(Z22&lt;=80%,'Tabla probabilidad'!$B$8,IF(Z22&lt;=100%,'Tabla probabilidad'!$B$9)))))</f>
        <v>Media</v>
      </c>
      <c r="Z22" s="216">
        <f t="shared" si="8"/>
        <v>0.55000000000000004</v>
      </c>
      <c r="AA22" s="373"/>
      <c r="AB22" s="373"/>
      <c r="AC22" s="180" t="str">
        <f t="shared" si="1"/>
        <v>Moderado</v>
      </c>
      <c r="AD22" s="180">
        <f t="shared" si="9"/>
        <v>0.6</v>
      </c>
      <c r="AE22" s="373"/>
      <c r="AF22" s="373"/>
      <c r="AG22" s="370"/>
      <c r="AH22" s="375"/>
      <c r="AI22" s="375"/>
      <c r="AJ22" s="375"/>
      <c r="AK22" s="375"/>
      <c r="AL22" s="375"/>
      <c r="AM22" s="375"/>
      <c r="AN22" s="375"/>
    </row>
    <row r="23" spans="1:40" ht="75.75" customHeight="1" x14ac:dyDescent="0.25">
      <c r="A23" s="375"/>
      <c r="B23" s="370"/>
      <c r="C23" s="375"/>
      <c r="D23" s="388"/>
      <c r="E23" s="375"/>
      <c r="F23" s="375"/>
      <c r="G23" s="375"/>
      <c r="H23" s="375"/>
      <c r="I23" s="385"/>
      <c r="J23" s="386"/>
      <c r="K23" s="375"/>
      <c r="L23" s="382"/>
      <c r="M23" s="382"/>
      <c r="N23" s="375"/>
      <c r="O23" s="178">
        <v>4</v>
      </c>
      <c r="P23" s="200" t="s">
        <v>345</v>
      </c>
      <c r="Q23" s="178" t="str">
        <f t="shared" si="0"/>
        <v>Probabilidad</v>
      </c>
      <c r="R23" s="178" t="s">
        <v>52</v>
      </c>
      <c r="S23" s="178" t="s">
        <v>57</v>
      </c>
      <c r="T23" s="180">
        <f>VLOOKUP(R23&amp;S23,Hoja1!$Q$4:$R$9,2,0)</f>
        <v>0.45</v>
      </c>
      <c r="U23" s="178" t="s">
        <v>59</v>
      </c>
      <c r="V23" s="178" t="s">
        <v>62</v>
      </c>
      <c r="W23" s="178" t="s">
        <v>65</v>
      </c>
      <c r="X23" s="193">
        <f t="shared" si="7"/>
        <v>0.45</v>
      </c>
      <c r="Y23" s="180" t="str">
        <f>IF(Z23&lt;=20%,'Tabla probabilidad'!$B$5,IF(Z23&lt;=40%,'Tabla probabilidad'!$B$6,IF(Z23&lt;=60%,'Tabla probabilidad'!$B$7,IF(Z23&lt;=80%,'Tabla probabilidad'!$B$8,IF(Z23&lt;=100%,'Tabla probabilidad'!$B$9)))))</f>
        <v>Media</v>
      </c>
      <c r="Z23" s="216">
        <f t="shared" si="8"/>
        <v>0.55000000000000004</v>
      </c>
      <c r="AA23" s="373"/>
      <c r="AB23" s="373"/>
      <c r="AC23" s="180" t="str">
        <f t="shared" si="1"/>
        <v>Moderado</v>
      </c>
      <c r="AD23" s="180">
        <f t="shared" si="9"/>
        <v>0.6</v>
      </c>
      <c r="AE23" s="373"/>
      <c r="AF23" s="373"/>
      <c r="AG23" s="370"/>
      <c r="AH23" s="375"/>
      <c r="AI23" s="375"/>
      <c r="AJ23" s="375"/>
      <c r="AK23" s="375"/>
      <c r="AL23" s="375"/>
      <c r="AM23" s="375"/>
      <c r="AN23" s="375"/>
    </row>
    <row r="24" spans="1:40" ht="139.5" customHeight="1" x14ac:dyDescent="0.25">
      <c r="A24" s="375"/>
      <c r="B24" s="371"/>
      <c r="C24" s="375"/>
      <c r="D24" s="389"/>
      <c r="E24" s="375"/>
      <c r="F24" s="375"/>
      <c r="G24" s="375"/>
      <c r="H24" s="375"/>
      <c r="I24" s="385"/>
      <c r="J24" s="386"/>
      <c r="K24" s="375"/>
      <c r="L24" s="382"/>
      <c r="M24" s="382"/>
      <c r="N24" s="375"/>
      <c r="O24" s="178">
        <v>5</v>
      </c>
      <c r="P24" s="214" t="s">
        <v>651</v>
      </c>
      <c r="Q24" s="178" t="str">
        <f t="shared" si="0"/>
        <v>Probabilidad</v>
      </c>
      <c r="R24" s="178" t="s">
        <v>52</v>
      </c>
      <c r="S24" s="178" t="s">
        <v>57</v>
      </c>
      <c r="T24" s="180">
        <f>VLOOKUP(R24&amp;S24,Hoja1!$Q$4:$R$9,2,0)</f>
        <v>0.45</v>
      </c>
      <c r="U24" s="178" t="s">
        <v>59</v>
      </c>
      <c r="V24" s="178" t="s">
        <v>62</v>
      </c>
      <c r="W24" s="178" t="s">
        <v>65</v>
      </c>
      <c r="X24" s="193">
        <f t="shared" si="7"/>
        <v>0.45</v>
      </c>
      <c r="Y24" s="180" t="str">
        <f>IF(Z24&lt;=20%,'Tabla probabilidad'!$B$5,IF(Z24&lt;=40%,'Tabla probabilidad'!$B$6,IF(Z24&lt;=60%,'Tabla probabilidad'!$B$7,IF(Z24&lt;=80%,'Tabla probabilidad'!$B$8,IF(Z24&lt;=100%,'Tabla probabilidad'!$B$9)))))</f>
        <v>Media</v>
      </c>
      <c r="Z24" s="216">
        <f t="shared" si="8"/>
        <v>0.55000000000000004</v>
      </c>
      <c r="AA24" s="374"/>
      <c r="AB24" s="374"/>
      <c r="AC24" s="180" t="str">
        <f t="shared" si="1"/>
        <v>Moderado</v>
      </c>
      <c r="AD24" s="180">
        <f t="shared" si="9"/>
        <v>0.6</v>
      </c>
      <c r="AE24" s="374"/>
      <c r="AF24" s="374"/>
      <c r="AG24" s="371"/>
      <c r="AH24" s="375"/>
      <c r="AI24" s="375"/>
      <c r="AJ24" s="375"/>
      <c r="AK24" s="375"/>
      <c r="AL24" s="375"/>
      <c r="AM24" s="375"/>
      <c r="AN24" s="375"/>
    </row>
    <row r="25" spans="1:40" ht="50.1" customHeight="1" x14ac:dyDescent="0.25">
      <c r="A25" s="369">
        <v>4</v>
      </c>
      <c r="B25" s="369" t="s">
        <v>485</v>
      </c>
      <c r="C25" s="375" t="s">
        <v>339</v>
      </c>
      <c r="D25" s="384" t="s">
        <v>650</v>
      </c>
      <c r="E25" s="369" t="s">
        <v>396</v>
      </c>
      <c r="F25" s="369" t="s">
        <v>397</v>
      </c>
      <c r="G25" s="375" t="s">
        <v>344</v>
      </c>
      <c r="H25" s="375">
        <v>10000</v>
      </c>
      <c r="I25" s="385" t="str">
        <f>IF(H25&lt;=2,'Tabla probabilidad'!$B$5,IF(H25&lt;=24,'Tabla probabilidad'!$B$6,IF(H25&lt;=500,'Tabla probabilidad'!$B$7,IF(H25&lt;=5000,'Tabla probabilidad'!$B$8,IF(H25&gt;5000,'Tabla probabilidad'!$B$9)))))</f>
        <v>Muy Alta</v>
      </c>
      <c r="J25" s="386">
        <f>IF(H25&lt;=2,'Tabla probabilidad'!$D$5,IF(H25&lt;=24,'Tabla probabilidad'!$D$6,IF(H25&lt;=500,'Tabla probabilidad'!$D$7,IF(H25&lt;=5000,'Tabla probabilidad'!$D$8,IF(H25&gt;5000,'Tabla probabilidad'!$D$9)))))</f>
        <v>1</v>
      </c>
      <c r="K25" s="375" t="s">
        <v>320</v>
      </c>
      <c r="L25" s="375" t="str">
        <f>IF(K25="El riesgo afecta la imagen de alguna área de la organización","Leve",IF(K25="El riesgo afecta la imagen de la entidad internamente, de conocimiento general, nivel interno, alta dirección, contratista y/o de provedores","Menor",IF(K25="El riesgo afecta la imagen de la entidad con algunos usuarios de relevancia frente al logro de los objetivos","Moderado",IF(K25="El riesgo afecta la imagen de de la entidad con efecto publicitario sostenido a nivel del sector justicia","Mayor",IF(K25="El riesgo afecta la imagen de la entidad a nivel nacional, con efecto publicitarios sostenible a nivel país","Catastrófico",IF(K25="Impacto que afecte la ejecución presupuestal en un valor ≥0,5%.","Leve",IF(K25="Impacto que afecte la ejecución presupuestal en un valor ≥1%.","Menor",IF(K25="Impacto que afecte la ejecución presupuestal en un valor ≥5%.","Moderado",IF(K25="Impacto que afecte la ejecución presupuestal en un valor ≥20%.","Mayor",IF(K25="Impacto que afecte la ejecución presupuestal en un valor ≥50%.","Catastrófico",IF(K25="Incumplimiento máximo del 5% de la meta planeada","Leve",IF(K25="Incumplimiento máximo del 15% de la meta planeada","Menor",IF(K25="Incumplimiento máximo del 20% de la meta planeada","Moderado",IF(K25="Incumplimiento máximo del 50% de la meta planeada","Mayor",IF(K25="Incumplimiento máximo del 80% de la meta planeada","Catastrófico",IF(K25="Cualquier afectación a la violacion de los derechos de los ciudadanos se considera con consecuencias altas","Mayor",IF(K25="Cualquier afectación a la violacion de los derechos de los ciudadanos se considera con consecuencias desastrosas","Catastrófico",IF(K25="Afecta la Prestación del Servicio de Administración de Justicia en 5%","Leve",IF(K25="Afecta la Prestación del Servicio de Administración de Justicia en 10%","Menor",IF(K25="Afecta la Prestación del Servicio de Administración de Justicia en 15%","Moderado",IF(K25="Afecta la Prestación del Servicio de Administración de Justicia en 20%","Mayor",IF(K25="Afecta la Prestación del Servicio de Administración de Justicia en más del 50%","Catastrófico",IF(K25="Cualquier acto indebido de los servidores judiciales genera altas consecuencias para la entidad","Mayor",IF(K25="Cualquier acto indebido de los servidores judiciales genera consecuencias desastrosas para la entidad","Catastrófico",IF(K25="Si el hecho llegara a presentarse, tendría consecuencias o efectos mínimos sobre la entidad","Leve",IF(K25="Si el hecho llegara a presentarse, tendría bajo impacto o efecto sobre la entidad","Menor",IF(K25="Si el hecho llegara a presentarse, tendría medianas consecuencias o efectos sobre la entidad","Moderado",IF(K25="Si el hecho llegara a presentarse, tendría altas consecuencias o efectos sobre la entidad","Mayor",IF(K25="Si el hecho llegara a presentarse, tendría desastrosas consecuencias o efectos sobre la entidad","Catastrófico")))))))))))))))))))))))))))))</f>
        <v>Moderado</v>
      </c>
      <c r="M25" s="375" t="str">
        <f>IF(K25="El riesgo afecta la imagen de alguna área de la organización","20%",IF(K25="El riesgo afecta la imagen de la entidad internamente, de conocimiento general, nivel interno, alta dirección, contratista y/o de provedores","40%",IF(K25="El riesgo afecta la imagen de la entidad con algunos usuarios de relevancia frente al logro de los objetivos","60%",IF(K25="El riesgo afecta la imagen de de la entidad con efecto publicitario sostenido a nivel del sector justicia","80%",IF(K25="El riesgo afecta la imagen de la entidad a nivel nacional, con efecto publicitarios sostenible a nivel país","100%",IF(K25="Impacto que afecte la ejecución presupuestal en un valor ≥0,5%.","20%",IF(K25="Impacto que afecte la ejecución presupuestal en un valor ≥1%.","40%",IF(K25="Impacto que afecte la ejecución presupuestal en un valor ≥5%.","60%",IF(K25="Impacto que afecte la ejecución presupuestal en un valor ≥20%.","80%",IF(K25="Impacto que afecte la ejecución presupuestal en un valor ≥50%.","100%",IF(K25="Incumplimiento máximo del 5% de la meta planeada","20%",IF(K25="Incumplimiento máximo del 15% de la meta planeada","40%",IF(K25="Incumplimiento máximo del 20% de la meta planeada","60%",IF(K25="Incumplimiento máximo del 50% de la meta planeada","80%",IF(K25="Incumplimiento máximo del 80% de la meta planeada","100%",IF(K25="Cualquier afectación a la violacion de los derechos de los ciudadanos se considera con consecuencias altas","80%",IF(K25="Cualquier afectación a la violacion de los derechos de los ciudadanos se considera con consecuencias desastrosas","100%",IF(K25="Afecta la Prestación del Servicio de Administración de Justicia en 5%","20%",IF(K25="Afecta la Prestación del Servicio de Administración de Justicia en 10%","40%",IF(K25="Afecta la Prestación del Servicio de Administración de Justicia en 15%","60%",IF(K25="Afecta la Prestación del Servicio de Administración de Justicia en 20%","80%",IF(K25="Afecta la Prestación del Servicio de Administración de Justicia en más del 50%","100%",IF(K25="Cualquier acto indebido de los servidores judiciales genera altas consecuencias para la entidad","80%",IF(K25="Cualquier acto indebido de los servidores judiciales genera consecuencias desastrosas para la entidad","100%",IF(K25="Si el hecho llegara a presentarse, tendría consecuencias o efectos mínimos sobre la entidad","20%",IF(K25="Si el hecho llegara a presentarse, tendría bajo impacto o efecto sobre la entidad","40%",IF(K25="Si el hecho llegara a presentarse, tendría medianas consecuencias o efectos sobre la entidad","60%",IF(K25="Si el hecho llegara a presentarse, tendría altas consecuencias o efectos sobre la entidad","80%",IF(K25="Si el hecho llegara a presentarse, tendría desastrosas consecuencias o efectos sobre la entidad","100%")))))))))))))))))))))))))))))</f>
        <v>60%</v>
      </c>
      <c r="N25" s="375" t="str">
        <f>VLOOKUP((I25&amp;L25),Hoja1!$B$4:$C$28,2,0)</f>
        <v xml:space="preserve">Alto </v>
      </c>
      <c r="O25" s="215">
        <v>1</v>
      </c>
      <c r="P25" s="200" t="s">
        <v>399</v>
      </c>
      <c r="Q25" s="215" t="str">
        <f t="shared" si="0"/>
        <v>Probabilidad</v>
      </c>
      <c r="R25" s="215" t="s">
        <v>52</v>
      </c>
      <c r="S25" s="215" t="s">
        <v>57</v>
      </c>
      <c r="T25" s="216">
        <f>VLOOKUP(R25&amp;S25,Hoja1!$Q$4:$R$9,2,0)</f>
        <v>0.45</v>
      </c>
      <c r="U25" s="215" t="s">
        <v>59</v>
      </c>
      <c r="V25" s="215" t="s">
        <v>62</v>
      </c>
      <c r="W25" s="215" t="s">
        <v>65</v>
      </c>
      <c r="X25" s="216">
        <f>IF(Q25="Probabilidad",($J$25*T25),IF(Q25="Impacto"," "))</f>
        <v>0.45</v>
      </c>
      <c r="Y25" s="216" t="str">
        <f>IF(Z25&lt;=20%,'Tabla probabilidad'!$B$5,IF(Z25&lt;=40%,'Tabla probabilidad'!$B$6,IF(Z25&lt;=60%,'Tabla probabilidad'!$B$7,IF(Z25&lt;=80%,'Tabla probabilidad'!$B$8,IF(Z25&lt;=100%,'Tabla probabilidad'!$B$9)))))</f>
        <v>Media</v>
      </c>
      <c r="Z25" s="216">
        <f>IF(R25="Preventivo",($J$25-($J$25*T25)),IF(R25="Detectivo",($J$25-($J$25*T25)),IF(R25="Correctivo",($J$25))))</f>
        <v>0.55000000000000004</v>
      </c>
      <c r="AA25" s="372" t="str">
        <f>IF(AB25&lt;=20%,'Tabla probabilidad'!$B$5,IF(AB25&lt;=40%,'Tabla probabilidad'!$B$6,IF(AB25&lt;=60%,'Tabla probabilidad'!$B$7,IF(AB25&lt;=80%,'Tabla probabilidad'!$B$8,IF(AB25&lt;=100%,'Tabla probabilidad'!$B$9)))))</f>
        <v>Media</v>
      </c>
      <c r="AB25" s="372">
        <f>AVERAGE(Z25:Z28)</f>
        <v>0.55000000000000004</v>
      </c>
      <c r="AC25" s="216" t="str">
        <f t="shared" si="1"/>
        <v>Moderado</v>
      </c>
      <c r="AD25" s="216">
        <f>IF(Q25="Probabilidad",(($M$25-0)),IF(Q25="Impacto",($M$25-($M$25*T25))))</f>
        <v>0.6</v>
      </c>
      <c r="AE25" s="372" t="str">
        <f>IF(AF25&lt;=20%,"Leve",IF(AF25&lt;=40%,"Menor",IF(AF25&lt;=60%,"Moderado",IF(AF25&lt;=80%,"Mayor",IF(AF25&lt;=100%,"Catastrófico")))))</f>
        <v>Moderado</v>
      </c>
      <c r="AF25" s="372">
        <f>AVERAGE(AD25:AD28)</f>
        <v>0.6</v>
      </c>
      <c r="AG25" s="369" t="str">
        <f>VLOOKUP(AA25&amp;AE25,Hoja1!$B$4:$C$28,2,0)</f>
        <v>Moderado</v>
      </c>
      <c r="AH25" s="375" t="s">
        <v>310</v>
      </c>
      <c r="AI25" s="375"/>
      <c r="AJ25" s="375"/>
      <c r="AK25" s="375"/>
      <c r="AL25" s="375"/>
      <c r="AM25" s="375"/>
      <c r="AN25" s="375"/>
    </row>
    <row r="26" spans="1:40" ht="61.5" customHeight="1" x14ac:dyDescent="0.25">
      <c r="A26" s="370"/>
      <c r="B26" s="370"/>
      <c r="C26" s="375"/>
      <c r="D26" s="384"/>
      <c r="E26" s="370"/>
      <c r="F26" s="370"/>
      <c r="G26" s="375"/>
      <c r="H26" s="375"/>
      <c r="I26" s="385"/>
      <c r="J26" s="386"/>
      <c r="K26" s="375"/>
      <c r="L26" s="382"/>
      <c r="M26" s="382"/>
      <c r="N26" s="375"/>
      <c r="O26" s="215">
        <v>2</v>
      </c>
      <c r="P26" s="200" t="s">
        <v>400</v>
      </c>
      <c r="Q26" s="215" t="str">
        <f t="shared" si="0"/>
        <v>Probabilidad</v>
      </c>
      <c r="R26" s="215" t="s">
        <v>52</v>
      </c>
      <c r="S26" s="215" t="s">
        <v>57</v>
      </c>
      <c r="T26" s="216">
        <f>VLOOKUP(R26&amp;S26,Hoja1!$Q$4:$R$9,2,0)</f>
        <v>0.45</v>
      </c>
      <c r="U26" s="215" t="s">
        <v>60</v>
      </c>
      <c r="V26" s="215" t="s">
        <v>62</v>
      </c>
      <c r="W26" s="215" t="s">
        <v>66</v>
      </c>
      <c r="X26" s="216">
        <f t="shared" ref="X26:X28" si="10">IF(Q26="Probabilidad",($J$25*T26),IF(Q26="Impacto"," "))</f>
        <v>0.45</v>
      </c>
      <c r="Y26" s="216" t="str">
        <f>IF(Z26&lt;=20%,'Tabla probabilidad'!$B$5,IF(Z26&lt;=40%,'Tabla probabilidad'!$B$6,IF(Z26&lt;=60%,'Tabla probabilidad'!$B$7,IF(Z26&lt;=80%,'Tabla probabilidad'!$B$8,IF(Z26&lt;=100%,'Tabla probabilidad'!$B$9)))))</f>
        <v>Media</v>
      </c>
      <c r="Z26" s="216">
        <f t="shared" ref="Z26:Z28" si="11">IF(R26="Preventivo",($J$25-($J$25*T26)),IF(R26="Detectivo",($J$25-($J$25*T26)),IF(R26="Correctivo",($J$25))))</f>
        <v>0.55000000000000004</v>
      </c>
      <c r="AA26" s="373"/>
      <c r="AB26" s="373"/>
      <c r="AC26" s="216" t="str">
        <f t="shared" si="1"/>
        <v>Moderado</v>
      </c>
      <c r="AD26" s="216">
        <f t="shared" ref="AD26:AD28" si="12">IF(Q26="Probabilidad",(($M$25-0)),IF(Q26="Impacto",($M$25-($M$25*T26))))</f>
        <v>0.6</v>
      </c>
      <c r="AE26" s="373"/>
      <c r="AF26" s="373"/>
      <c r="AG26" s="370"/>
      <c r="AH26" s="375"/>
      <c r="AI26" s="375"/>
      <c r="AJ26" s="375"/>
      <c r="AK26" s="375"/>
      <c r="AL26" s="375"/>
      <c r="AM26" s="375"/>
      <c r="AN26" s="375"/>
    </row>
    <row r="27" spans="1:40" ht="73.5" customHeight="1" x14ac:dyDescent="0.25">
      <c r="A27" s="370"/>
      <c r="B27" s="370"/>
      <c r="C27" s="375"/>
      <c r="D27" s="384"/>
      <c r="E27" s="370"/>
      <c r="F27" s="370"/>
      <c r="G27" s="375"/>
      <c r="H27" s="375"/>
      <c r="I27" s="385"/>
      <c r="J27" s="386"/>
      <c r="K27" s="375"/>
      <c r="L27" s="382"/>
      <c r="M27" s="382"/>
      <c r="N27" s="375"/>
      <c r="O27" s="215">
        <v>3</v>
      </c>
      <c r="P27" s="200" t="s">
        <v>401</v>
      </c>
      <c r="Q27" s="215" t="str">
        <f t="shared" si="0"/>
        <v>Probabilidad</v>
      </c>
      <c r="R27" s="215" t="s">
        <v>52</v>
      </c>
      <c r="S27" s="215" t="s">
        <v>57</v>
      </c>
      <c r="T27" s="216">
        <f>VLOOKUP(R27&amp;S27,Hoja1!$Q$4:$R$9,2,0)</f>
        <v>0.45</v>
      </c>
      <c r="U27" s="215" t="s">
        <v>59</v>
      </c>
      <c r="V27" s="215" t="s">
        <v>62</v>
      </c>
      <c r="W27" s="215" t="s">
        <v>65</v>
      </c>
      <c r="X27" s="216">
        <f t="shared" si="10"/>
        <v>0.45</v>
      </c>
      <c r="Y27" s="216" t="str">
        <f>IF(Z27&lt;=20%,'Tabla probabilidad'!$B$5,IF(Z27&lt;=40%,'Tabla probabilidad'!$B$6,IF(Z27&lt;=60%,'Tabla probabilidad'!$B$7,IF(Z27&lt;=80%,'Tabla probabilidad'!$B$8,IF(Z27&lt;=100%,'Tabla probabilidad'!$B$9)))))</f>
        <v>Media</v>
      </c>
      <c r="Z27" s="216">
        <f t="shared" si="11"/>
        <v>0.55000000000000004</v>
      </c>
      <c r="AA27" s="373"/>
      <c r="AB27" s="373"/>
      <c r="AC27" s="216" t="str">
        <f t="shared" si="1"/>
        <v>Moderado</v>
      </c>
      <c r="AD27" s="216">
        <f t="shared" si="12"/>
        <v>0.6</v>
      </c>
      <c r="AE27" s="373"/>
      <c r="AF27" s="373"/>
      <c r="AG27" s="370"/>
      <c r="AH27" s="375"/>
      <c r="AI27" s="375"/>
      <c r="AJ27" s="375"/>
      <c r="AK27" s="375"/>
      <c r="AL27" s="375"/>
      <c r="AM27" s="375"/>
      <c r="AN27" s="375"/>
    </row>
    <row r="28" spans="1:40" ht="108" customHeight="1" x14ac:dyDescent="0.25">
      <c r="A28" s="371"/>
      <c r="B28" s="371"/>
      <c r="C28" s="375"/>
      <c r="D28" s="384"/>
      <c r="E28" s="371"/>
      <c r="F28" s="371"/>
      <c r="G28" s="375"/>
      <c r="H28" s="375"/>
      <c r="I28" s="385"/>
      <c r="J28" s="386"/>
      <c r="K28" s="375"/>
      <c r="L28" s="382"/>
      <c r="M28" s="382"/>
      <c r="N28" s="375"/>
      <c r="O28" s="215">
        <v>4</v>
      </c>
      <c r="P28" s="200" t="s">
        <v>398</v>
      </c>
      <c r="Q28" s="215" t="str">
        <f t="shared" si="0"/>
        <v>Probabilidad</v>
      </c>
      <c r="R28" s="215" t="s">
        <v>52</v>
      </c>
      <c r="S28" s="215" t="s">
        <v>57</v>
      </c>
      <c r="T28" s="216">
        <f>VLOOKUP(R28&amp;S28,Hoja1!$Q$4:$R$9,2,0)</f>
        <v>0.45</v>
      </c>
      <c r="U28" s="215" t="s">
        <v>59</v>
      </c>
      <c r="V28" s="215" t="s">
        <v>62</v>
      </c>
      <c r="W28" s="215" t="s">
        <v>65</v>
      </c>
      <c r="X28" s="216">
        <f t="shared" si="10"/>
        <v>0.45</v>
      </c>
      <c r="Y28" s="216" t="str">
        <f>IF(Z28&lt;=20%,'Tabla probabilidad'!$B$5,IF(Z28&lt;=40%,'Tabla probabilidad'!$B$6,IF(Z28&lt;=60%,'Tabla probabilidad'!$B$7,IF(Z28&lt;=80%,'Tabla probabilidad'!$B$8,IF(Z28&lt;=100%,'Tabla probabilidad'!$B$9)))))</f>
        <v>Media</v>
      </c>
      <c r="Z28" s="216">
        <f t="shared" si="11"/>
        <v>0.55000000000000004</v>
      </c>
      <c r="AA28" s="374"/>
      <c r="AB28" s="374"/>
      <c r="AC28" s="216" t="str">
        <f t="shared" si="1"/>
        <v>Moderado</v>
      </c>
      <c r="AD28" s="216">
        <f t="shared" si="12"/>
        <v>0.6</v>
      </c>
      <c r="AE28" s="374"/>
      <c r="AF28" s="374"/>
      <c r="AG28" s="371"/>
      <c r="AH28" s="375"/>
      <c r="AI28" s="375"/>
      <c r="AJ28" s="375"/>
      <c r="AK28" s="375"/>
      <c r="AL28" s="375"/>
      <c r="AM28" s="375"/>
      <c r="AN28" s="375"/>
    </row>
    <row r="29" spans="1:40" ht="98.25" customHeight="1" x14ac:dyDescent="0.25">
      <c r="A29" s="369">
        <v>5</v>
      </c>
      <c r="B29" s="369" t="s">
        <v>480</v>
      </c>
      <c r="C29" s="369" t="s">
        <v>339</v>
      </c>
      <c r="D29" s="383" t="s">
        <v>646</v>
      </c>
      <c r="E29" s="369" t="s">
        <v>402</v>
      </c>
      <c r="F29" s="369" t="s">
        <v>403</v>
      </c>
      <c r="G29" s="369" t="s">
        <v>41</v>
      </c>
      <c r="H29" s="369">
        <v>10000</v>
      </c>
      <c r="I29" s="379" t="str">
        <f>IF(H29&lt;=2,'Tabla probabilidad'!$B$5,IF(H29&lt;=24,'Tabla probabilidad'!$B$6,IF(H29&lt;=500,'Tabla probabilidad'!$B$7,IF(H29&lt;=5000,'Tabla probabilidad'!$B$8,IF(H29&gt;5000,'Tabla probabilidad'!$B$9)))))</f>
        <v>Muy Alta</v>
      </c>
      <c r="J29" s="372">
        <f>IF(H29&lt;=2,'Tabla probabilidad'!$D$5,IF(H29&lt;=24,'Tabla probabilidad'!$D$6,IF(H29&lt;=500,'Tabla probabilidad'!$D$7,IF(H29&lt;=5000,'Tabla probabilidad'!$D$8,IF(H29&gt;5000,'Tabla probabilidad'!$D$9)))))</f>
        <v>1</v>
      </c>
      <c r="K29" s="369" t="s">
        <v>320</v>
      </c>
      <c r="L29" s="369" t="str">
        <f>IF(K29="El riesgo afecta la imagen de alguna área de la organización","Leve",IF(K29="El riesgo afecta la imagen de la entidad internamente, de conocimiento general, nivel interno, alta dirección, contratista y/o de provedores","Menor",IF(K29="El riesgo afecta la imagen de la entidad con algunos usuarios de relevancia frente al logro de los objetivos","Moderado",IF(K29="El riesgo afecta la imagen de de la entidad con efecto publicitario sostenido a nivel del sector justicia","Mayor",IF(K29="El riesgo afecta la imagen de la entidad a nivel nacional, con efecto publicitarios sostenible a nivel país","Catastrófico",IF(K29="Impacto que afecte la ejecución presupuestal en un valor ≥0,5%.","Leve",IF(K29="Impacto que afecte la ejecución presupuestal en un valor ≥1%.","Menor",IF(K29="Impacto que afecte la ejecución presupuestal en un valor ≥5%.","Moderado",IF(K29="Impacto que afecte la ejecución presupuestal en un valor ≥20%.","Mayor",IF(K29="Impacto que afecte la ejecución presupuestal en un valor ≥50%.","Catastrófico",IF(K29="Incumplimiento máximo del 5% de la meta planeada","Leve",IF(K29="Incumplimiento máximo del 15% de la meta planeada","Menor",IF(K29="Incumplimiento máximo del 20% de la meta planeada","Moderado",IF(K29="Incumplimiento máximo del 50% de la meta planeada","Mayor",IF(K29="Incumplimiento máximo del 80% de la meta planeada","Catastrófico",IF(K29="Cualquier afectación a la violacion de los derechos de los ciudadanos se considera con consecuencias altas","Mayor",IF(K29="Cualquier afectación a la violacion de los derechos de los ciudadanos se considera con consecuencias desastrosas","Catastrófico",IF(K29="Afecta la Prestación del Servicio de Administración de Justicia en 5%","Leve",IF(K29="Afecta la Prestación del Servicio de Administración de Justicia en 10%","Menor",IF(K29="Afecta la Prestación del Servicio de Administración de Justicia en 15%","Moderado",IF(K29="Afecta la Prestación del Servicio de Administración de Justicia en 20%","Mayor",IF(K29="Afecta la Prestación del Servicio de Administración de Justicia en más del 50%","Catastrófico",IF(K29="Cualquier acto indebido de los servidores judiciales genera altas consecuencias para la entidad","Mayor",IF(K29="Cualquier acto indebido de los servidores judiciales genera consecuencias desastrosas para la entidad","Catastrófico",IF(K29="Si el hecho llegara a presentarse, tendría consecuencias o efectos mínimos sobre la entidad","Leve",IF(K29="Si el hecho llegara a presentarse, tendría bajo impacto o efecto sobre la entidad","Menor",IF(K29="Si el hecho llegara a presentarse, tendría medianas consecuencias o efectos sobre la entidad","Moderado",IF(K29="Si el hecho llegara a presentarse, tendría altas consecuencias o efectos sobre la entidad","Mayor",IF(K29="Si el hecho llegara a presentarse, tendría desastrosas consecuencias o efectos sobre la entidad","Catastrófico")))))))))))))))))))))))))))))</f>
        <v>Moderado</v>
      </c>
      <c r="M29" s="369" t="str">
        <f>IF(K29="El riesgo afecta la imagen de alguna área de la organización","20%",IF(K29="El riesgo afecta la imagen de la entidad internamente, de conocimiento general, nivel interno, alta dirección, contratista y/o de provedores","40%",IF(K29="El riesgo afecta la imagen de la entidad con algunos usuarios de relevancia frente al logro de los objetivos","60%",IF(K29="El riesgo afecta la imagen de de la entidad con efecto publicitario sostenido a nivel del sector justicia","80%",IF(K29="El riesgo afecta la imagen de la entidad a nivel nacional, con efecto publicitarios sostenible a nivel país","100%",IF(K29="Impacto que afecte la ejecución presupuestal en un valor ≥0,5%.","20%",IF(K29="Impacto que afecte la ejecución presupuestal en un valor ≥1%.","40%",IF(K29="Impacto que afecte la ejecución presupuestal en un valor ≥5%.","60%",IF(K29="Impacto que afecte la ejecución presupuestal en un valor ≥20%.","80%",IF(K29="Impacto que afecte la ejecución presupuestal en un valor ≥50%.","100%",IF(K29="Incumplimiento máximo del 5% de la meta planeada","20%",IF(K29="Incumplimiento máximo del 15% de la meta planeada","40%",IF(K29="Incumplimiento máximo del 20% de la meta planeada","60%",IF(K29="Incumplimiento máximo del 50% de la meta planeada","80%",IF(K29="Incumplimiento máximo del 80% de la meta planeada","100%",IF(K29="Cualquier afectación a la violacion de los derechos de los ciudadanos se considera con consecuencias altas","80%",IF(K29="Cualquier afectación a la violacion de los derechos de los ciudadanos se considera con consecuencias desastrosas","100%",IF(K29="Afecta la Prestación del Servicio de Administración de Justicia en 5%","20%",IF(K29="Afecta la Prestación del Servicio de Administración de Justicia en 10%","40%",IF(K29="Afecta la Prestación del Servicio de Administración de Justicia en 15%","60%",IF(K29="Afecta la Prestación del Servicio de Administración de Justicia en 20%","80%",IF(K29="Afecta la Prestación del Servicio de Administración de Justicia en más del 50%","100%",IF(K29="Cualquier acto indebido de los servidores judiciales genera altas consecuencias para la entidad","80%",IF(K29="Cualquier acto indebido de los servidores judiciales genera consecuencias desastrosas para la entidad","100%",IF(K29="Si el hecho llegara a presentarse, tendría consecuencias o efectos mínimos sobre la entidad","20%",IF(K29="Si el hecho llegara a presentarse, tendría bajo impacto o efecto sobre la entidad","40%",IF(K29="Si el hecho llegara a presentarse, tendría medianas consecuencias o efectos sobre la entidad","60%",IF(K29="Si el hecho llegara a presentarse, tendría altas consecuencias o efectos sobre la entidad","80%",IF(K29="Si el hecho llegara a presentarse, tendría desastrosas consecuencias o efectos sobre la entidad","100%")))))))))))))))))))))))))))))</f>
        <v>60%</v>
      </c>
      <c r="N29" s="369" t="str">
        <f>VLOOKUP((I29&amp;L29),Hoja1!$B$4:$C$28,2,0)</f>
        <v xml:space="preserve">Alto </v>
      </c>
      <c r="O29" s="215">
        <v>1</v>
      </c>
      <c r="P29" s="200" t="s">
        <v>404</v>
      </c>
      <c r="Q29" s="215" t="str">
        <f t="shared" ref="Q29:Q32" si="13">IF(R29="Preventivo","Probabilidad",IF(R29="Detectivo","Probabilidad", IF(R29="Correctivo","Impacto")))</f>
        <v>Probabilidad</v>
      </c>
      <c r="R29" s="215" t="s">
        <v>52</v>
      </c>
      <c r="S29" s="215" t="s">
        <v>57</v>
      </c>
      <c r="T29" s="216">
        <f>VLOOKUP(R29&amp;S29,Hoja1!$Q$4:$R$9,2,0)</f>
        <v>0.45</v>
      </c>
      <c r="U29" s="215" t="s">
        <v>59</v>
      </c>
      <c r="V29" s="215" t="s">
        <v>62</v>
      </c>
      <c r="W29" s="215" t="s">
        <v>65</v>
      </c>
      <c r="X29" s="216">
        <f t="shared" ref="X29:X37" si="14">IF(Q29="Probabilidad",($J$29*T29),IF(Q29="Impacto"," "))</f>
        <v>0.45</v>
      </c>
      <c r="Y29" s="216" t="str">
        <f>IF(Z29&lt;=20%,'Tabla probabilidad'!$B$5,IF(Z29&lt;=40%,'Tabla probabilidad'!$B$6,IF(Z29&lt;=60%,'Tabla probabilidad'!$B$7,IF(Z29&lt;=80%,'Tabla probabilidad'!$B$8,IF(Z29&lt;=100%,'Tabla probabilidad'!$B$9)))))</f>
        <v>Media</v>
      </c>
      <c r="Z29" s="216">
        <f t="shared" ref="Z29:Z37" si="15">IF(R29="Preventivo",($J$29-($J$29*T29)),IF(R29="Detectivo",($J$29-($J$29*T29)),IF(R29="Correctivo",($J$29))))</f>
        <v>0.55000000000000004</v>
      </c>
      <c r="AA29" s="372" t="str">
        <f>IF(AB29&lt;=20%,'Tabla probabilidad'!$B$5,IF(AB29&lt;=40%,'Tabla probabilidad'!$B$6,IF(AB29&lt;=60%,'Tabla probabilidad'!$B$7,IF(AB29&lt;=80%,'Tabla probabilidad'!$B$8,IF(AB29&lt;=100%,'Tabla probabilidad'!$B$9)))))</f>
        <v>Media</v>
      </c>
      <c r="AB29" s="372">
        <f>AVERAGE(Z29:Z32)</f>
        <v>0.55000000000000004</v>
      </c>
      <c r="AC29" s="216" t="str">
        <f t="shared" ref="AC29:AC32" si="16">IF(AD29&lt;=20%,"Leve",IF(AD29&lt;=40%,"Menor",IF(AD29&lt;=60%,"Moderado",IF(AD29&lt;=80%,"Mayor",IF(AD29&lt;=100%,"Catastrófico")))))</f>
        <v>Moderado</v>
      </c>
      <c r="AD29" s="216">
        <f t="shared" ref="AD29:AD37" si="17">IF(Q29="Probabilidad",(($M$29-0)),IF(Q29="Impacto",($M$29-($M$29*T29))))</f>
        <v>0.6</v>
      </c>
      <c r="AE29" s="372" t="str">
        <f>IF(AF29&lt;=20%,"Leve",IF(AF29&lt;=40%,"Menor",IF(AF29&lt;=60%,"Moderado",IF(AF29&lt;=80%,"Mayor",IF(AF29&lt;=100%,"Catastrófico")))))</f>
        <v>Moderado</v>
      </c>
      <c r="AF29" s="372">
        <f>AVERAGE(AD29:AD32)</f>
        <v>0.6</v>
      </c>
      <c r="AG29" s="369" t="str">
        <f>VLOOKUP(AA29&amp;AE29,Hoja1!$B$4:$C$28,2,0)</f>
        <v>Moderado</v>
      </c>
      <c r="AH29" s="369" t="s">
        <v>310</v>
      </c>
      <c r="AI29" s="369"/>
      <c r="AJ29" s="369"/>
      <c r="AK29" s="369"/>
      <c r="AL29" s="369"/>
      <c r="AM29" s="369"/>
      <c r="AN29" s="369"/>
    </row>
    <row r="30" spans="1:40" ht="78" customHeight="1" x14ac:dyDescent="0.25">
      <c r="A30" s="370"/>
      <c r="B30" s="370"/>
      <c r="C30" s="370"/>
      <c r="D30" s="377"/>
      <c r="E30" s="370"/>
      <c r="F30" s="370"/>
      <c r="G30" s="370"/>
      <c r="H30" s="370"/>
      <c r="I30" s="380"/>
      <c r="J30" s="373"/>
      <c r="K30" s="370"/>
      <c r="L30" s="370"/>
      <c r="M30" s="370"/>
      <c r="N30" s="370"/>
      <c r="O30" s="215">
        <v>3</v>
      </c>
      <c r="P30" s="200" t="s">
        <v>405</v>
      </c>
      <c r="Q30" s="215" t="str">
        <f t="shared" si="13"/>
        <v>Probabilidad</v>
      </c>
      <c r="R30" s="215" t="s">
        <v>52</v>
      </c>
      <c r="S30" s="215" t="s">
        <v>57</v>
      </c>
      <c r="T30" s="216">
        <f>VLOOKUP(R30&amp;S30,Hoja1!$Q$4:$R$9,2,0)</f>
        <v>0.45</v>
      </c>
      <c r="U30" s="215" t="s">
        <v>60</v>
      </c>
      <c r="V30" s="215" t="s">
        <v>62</v>
      </c>
      <c r="W30" s="215" t="s">
        <v>66</v>
      </c>
      <c r="X30" s="216">
        <f t="shared" si="14"/>
        <v>0.45</v>
      </c>
      <c r="Y30" s="216" t="str">
        <f>IF(Z30&lt;=20%,'Tabla probabilidad'!$B$5,IF(Z30&lt;=40%,'Tabla probabilidad'!$B$6,IF(Z30&lt;=60%,'Tabla probabilidad'!$B$7,IF(Z30&lt;=80%,'Tabla probabilidad'!$B$8,IF(Z30&lt;=100%,'Tabla probabilidad'!$B$9)))))</f>
        <v>Media</v>
      </c>
      <c r="Z30" s="216">
        <f t="shared" si="15"/>
        <v>0.55000000000000004</v>
      </c>
      <c r="AA30" s="373"/>
      <c r="AB30" s="373"/>
      <c r="AC30" s="216" t="str">
        <f t="shared" si="16"/>
        <v>Moderado</v>
      </c>
      <c r="AD30" s="216">
        <f t="shared" si="17"/>
        <v>0.6</v>
      </c>
      <c r="AE30" s="373"/>
      <c r="AF30" s="373"/>
      <c r="AG30" s="370"/>
      <c r="AH30" s="370"/>
      <c r="AI30" s="370"/>
      <c r="AJ30" s="370"/>
      <c r="AK30" s="370"/>
      <c r="AL30" s="370"/>
      <c r="AM30" s="370"/>
      <c r="AN30" s="370"/>
    </row>
    <row r="31" spans="1:40" ht="113.25" customHeight="1" x14ac:dyDescent="0.25">
      <c r="A31" s="370"/>
      <c r="B31" s="370"/>
      <c r="C31" s="370"/>
      <c r="D31" s="377"/>
      <c r="E31" s="370"/>
      <c r="F31" s="370"/>
      <c r="G31" s="370"/>
      <c r="H31" s="370"/>
      <c r="I31" s="380"/>
      <c r="J31" s="373"/>
      <c r="K31" s="370"/>
      <c r="L31" s="370"/>
      <c r="M31" s="370"/>
      <c r="N31" s="370"/>
      <c r="O31" s="215">
        <v>4</v>
      </c>
      <c r="P31" s="200" t="s">
        <v>406</v>
      </c>
      <c r="Q31" s="215" t="str">
        <f t="shared" si="13"/>
        <v>Probabilidad</v>
      </c>
      <c r="R31" s="215" t="s">
        <v>52</v>
      </c>
      <c r="S31" s="215" t="s">
        <v>57</v>
      </c>
      <c r="T31" s="216">
        <f>VLOOKUP(R31&amp;S31,Hoja1!$Q$4:$R$9,2,0)</f>
        <v>0.45</v>
      </c>
      <c r="U31" s="215" t="s">
        <v>59</v>
      </c>
      <c r="V31" s="215" t="s">
        <v>62</v>
      </c>
      <c r="W31" s="215" t="s">
        <v>65</v>
      </c>
      <c r="X31" s="216">
        <f t="shared" si="14"/>
        <v>0.45</v>
      </c>
      <c r="Y31" s="216" t="str">
        <f>IF(Z31&lt;=20%,'Tabla probabilidad'!$B$5,IF(Z31&lt;=40%,'Tabla probabilidad'!$B$6,IF(Z31&lt;=60%,'Tabla probabilidad'!$B$7,IF(Z31&lt;=80%,'Tabla probabilidad'!$B$8,IF(Z31&lt;=100%,'Tabla probabilidad'!$B$9)))))</f>
        <v>Media</v>
      </c>
      <c r="Z31" s="216">
        <f t="shared" si="15"/>
        <v>0.55000000000000004</v>
      </c>
      <c r="AA31" s="373"/>
      <c r="AB31" s="373"/>
      <c r="AC31" s="216" t="str">
        <f t="shared" si="16"/>
        <v>Moderado</v>
      </c>
      <c r="AD31" s="216">
        <f t="shared" si="17"/>
        <v>0.6</v>
      </c>
      <c r="AE31" s="373"/>
      <c r="AF31" s="373"/>
      <c r="AG31" s="370"/>
      <c r="AH31" s="370"/>
      <c r="AI31" s="370"/>
      <c r="AJ31" s="370"/>
      <c r="AK31" s="370"/>
      <c r="AL31" s="370"/>
      <c r="AM31" s="370"/>
      <c r="AN31" s="370"/>
    </row>
    <row r="32" spans="1:40" ht="121.5" customHeight="1" x14ac:dyDescent="0.25">
      <c r="A32" s="371"/>
      <c r="B32" s="371"/>
      <c r="C32" s="371"/>
      <c r="D32" s="378"/>
      <c r="E32" s="371"/>
      <c r="F32" s="371"/>
      <c r="G32" s="371"/>
      <c r="H32" s="371"/>
      <c r="I32" s="381"/>
      <c r="J32" s="374"/>
      <c r="K32" s="371"/>
      <c r="L32" s="371"/>
      <c r="M32" s="371"/>
      <c r="N32" s="371"/>
      <c r="O32" s="215">
        <v>5</v>
      </c>
      <c r="P32" s="200" t="s">
        <v>412</v>
      </c>
      <c r="Q32" s="215" t="str">
        <f t="shared" si="13"/>
        <v>Probabilidad</v>
      </c>
      <c r="R32" s="215" t="s">
        <v>52</v>
      </c>
      <c r="S32" s="215" t="s">
        <v>57</v>
      </c>
      <c r="T32" s="216">
        <f>VLOOKUP(R32&amp;S32,Hoja1!$Q$4:$R$9,2,0)</f>
        <v>0.45</v>
      </c>
      <c r="U32" s="215" t="s">
        <v>59</v>
      </c>
      <c r="V32" s="215" t="s">
        <v>62</v>
      </c>
      <c r="W32" s="215" t="s">
        <v>65</v>
      </c>
      <c r="X32" s="216">
        <f t="shared" si="14"/>
        <v>0.45</v>
      </c>
      <c r="Y32" s="216" t="str">
        <f>IF(Z32&lt;=20%,'Tabla probabilidad'!$B$5,IF(Z32&lt;=40%,'Tabla probabilidad'!$B$6,IF(Z32&lt;=60%,'Tabla probabilidad'!$B$7,IF(Z32&lt;=80%,'Tabla probabilidad'!$B$8,IF(Z32&lt;=100%,'Tabla probabilidad'!$B$9)))))</f>
        <v>Media</v>
      </c>
      <c r="Z32" s="216">
        <f t="shared" si="15"/>
        <v>0.55000000000000004</v>
      </c>
      <c r="AA32" s="374"/>
      <c r="AB32" s="374"/>
      <c r="AC32" s="216" t="str">
        <f t="shared" si="16"/>
        <v>Moderado</v>
      </c>
      <c r="AD32" s="216">
        <f t="shared" si="17"/>
        <v>0.6</v>
      </c>
      <c r="AE32" s="374"/>
      <c r="AF32" s="374"/>
      <c r="AG32" s="371"/>
      <c r="AH32" s="371"/>
      <c r="AI32" s="371"/>
      <c r="AJ32" s="371"/>
      <c r="AK32" s="371"/>
      <c r="AL32" s="371"/>
      <c r="AM32" s="371"/>
      <c r="AN32" s="371"/>
    </row>
    <row r="33" spans="1:40" ht="50.1" customHeight="1" x14ac:dyDescent="0.25">
      <c r="A33" s="369">
        <v>6</v>
      </c>
      <c r="B33" s="369" t="s">
        <v>654</v>
      </c>
      <c r="C33" s="369" t="s">
        <v>339</v>
      </c>
      <c r="D33" s="376" t="s">
        <v>407</v>
      </c>
      <c r="E33" s="369" t="s">
        <v>408</v>
      </c>
      <c r="F33" s="369" t="s">
        <v>409</v>
      </c>
      <c r="G33" s="369" t="s">
        <v>41</v>
      </c>
      <c r="H33" s="375">
        <v>10000</v>
      </c>
      <c r="I33" s="379" t="str">
        <f>IF(H33&lt;=2,'Tabla probabilidad'!$B$5,IF(H33&lt;=24,'Tabla probabilidad'!$B$6,IF(H33&lt;=500,'Tabla probabilidad'!$B$7,IF(H33&lt;=5000,'Tabla probabilidad'!$B$8,IF(H33&gt;5000,'Tabla probabilidad'!$B$9)))))</f>
        <v>Muy Alta</v>
      </c>
      <c r="J33" s="372">
        <f>IF(H33&lt;=2,'Tabla probabilidad'!$D$5,IF(H33&lt;=24,'Tabla probabilidad'!$D$6,IF(H33&lt;=500,'Tabla probabilidad'!$D$7,IF(H33&lt;=5000,'Tabla probabilidad'!$D$8,IF(H33&gt;5000,'Tabla probabilidad'!$D$9)))))</f>
        <v>1</v>
      </c>
      <c r="K33" s="375" t="s">
        <v>320</v>
      </c>
      <c r="L33" s="369" t="str">
        <f>IF(K33="El riesgo afecta la imagen de alguna área de la organización","Leve",IF(K33="El riesgo afecta la imagen de la entidad internamente, de conocimiento general, nivel interno, alta dirección, contratista y/o de provedores","Menor",IF(K33="El riesgo afecta la imagen de la entidad con algunos usuarios de relevancia frente al logro de los objetivos","Moderado",IF(K33="El riesgo afecta la imagen de de la entidad con efecto publicitario sostenido a nivel del sector justicia","Mayor",IF(K33="El riesgo afecta la imagen de la entidad a nivel nacional, con efecto publicitarios sostenible a nivel país","Catastrófico",IF(K33="Impacto que afecte la ejecución presupuestal en un valor ≥0,5%.","Leve",IF(K33="Impacto que afecte la ejecución presupuestal en un valor ≥1%.","Menor",IF(K33="Impacto que afecte la ejecución presupuestal en un valor ≥5%.","Moderado",IF(K33="Impacto que afecte la ejecución presupuestal en un valor ≥20%.","Mayor",IF(K33="Impacto que afecte la ejecución presupuestal en un valor ≥50%.","Catastrófico",IF(K33="Incumplimiento máximo del 5% de la meta planeada","Leve",IF(K33="Incumplimiento máximo del 15% de la meta planeada","Menor",IF(K33="Incumplimiento máximo del 20% de la meta planeada","Moderado",IF(K33="Incumplimiento máximo del 50% de la meta planeada","Mayor",IF(K33="Incumplimiento máximo del 80% de la meta planeada","Catastrófico",IF(K33="Cualquier afectación a la violacion de los derechos de los ciudadanos se considera con consecuencias altas","Mayor",IF(K33="Cualquier afectación a la violacion de los derechos de los ciudadanos se considera con consecuencias desastrosas","Catastrófico",IF(K33="Afecta la Prestación del Servicio de Administración de Justicia en 5%","Leve",IF(K33="Afecta la Prestación del Servicio de Administración de Justicia en 10%","Menor",IF(K33="Afecta la Prestación del Servicio de Administración de Justicia en 15%","Moderado",IF(K33="Afecta la Prestación del Servicio de Administración de Justicia en 20%","Mayor",IF(K33="Afecta la Prestación del Servicio de Administración de Justicia en más del 50%","Catastrófico",IF(K33="Cualquier acto indebido de los servidores judiciales genera altas consecuencias para la entidad","Mayor",IF(K33="Cualquier acto indebido de los servidores judiciales genera consecuencias desastrosas para la entidad","Catastrófico",IF(K33="Si el hecho llegara a presentarse, tendría consecuencias o efectos mínimos sobre la entidad","Leve",IF(K33="Si el hecho llegara a presentarse, tendría bajo impacto o efecto sobre la entidad","Menor",IF(K33="Si el hecho llegara a presentarse, tendría medianas consecuencias o efectos sobre la entidad","Moderado",IF(K33="Si el hecho llegara a presentarse, tendría altas consecuencias o efectos sobre la entidad","Mayor",IF(K33="Si el hecho llegara a presentarse, tendría desastrosas consecuencias o efectos sobre la entidad","Catastrófico")))))))))))))))))))))))))))))</f>
        <v>Moderado</v>
      </c>
      <c r="M33" s="369" t="str">
        <f>IF(K33="El riesgo afecta la imagen de alguna área de la organización","20%",IF(K33="El riesgo afecta la imagen de la entidad internamente, de conocimiento general, nivel interno, alta dirección, contratista y/o de provedores","40%",IF(K33="El riesgo afecta la imagen de la entidad con algunos usuarios de relevancia frente al logro de los objetivos","60%",IF(K33="El riesgo afecta la imagen de de la entidad con efecto publicitario sostenido a nivel del sector justicia","80%",IF(K33="El riesgo afecta la imagen de la entidad a nivel nacional, con efecto publicitarios sostenible a nivel país","100%",IF(K33="Impacto que afecte la ejecución presupuestal en un valor ≥0,5%.","20%",IF(K33="Impacto que afecte la ejecución presupuestal en un valor ≥1%.","40%",IF(K33="Impacto que afecte la ejecución presupuestal en un valor ≥5%.","60%",IF(K33="Impacto que afecte la ejecución presupuestal en un valor ≥20%.","80%",IF(K33="Impacto que afecte la ejecución presupuestal en un valor ≥50%.","100%",IF(K33="Incumplimiento máximo del 5% de la meta planeada","20%",IF(K33="Incumplimiento máximo del 15% de la meta planeada","40%",IF(K33="Incumplimiento máximo del 20% de la meta planeada","60%",IF(K33="Incumplimiento máximo del 50% de la meta planeada","80%",IF(K33="Incumplimiento máximo del 80% de la meta planeada","100%",IF(K33="Cualquier afectación a la violacion de los derechos de los ciudadanos se considera con consecuencias altas","80%",IF(K33="Cualquier afectación a la violacion de los derechos de los ciudadanos se considera con consecuencias desastrosas","100%",IF(K33="Afecta la Prestación del Servicio de Administración de Justicia en 5%","20%",IF(K33="Afecta la Prestación del Servicio de Administración de Justicia en 10%","40%",IF(K33="Afecta la Prestación del Servicio de Administración de Justicia en 15%","60%",IF(K33="Afecta la Prestación del Servicio de Administración de Justicia en 20%","80%",IF(K33="Afecta la Prestación del Servicio de Administración de Justicia en más del 50%","100%",IF(K33="Cualquier acto indebido de los servidores judiciales genera altas consecuencias para la entidad","80%",IF(K33="Cualquier acto indebido de los servidores judiciales genera consecuencias desastrosas para la entidad","100%",IF(K33="Si el hecho llegara a presentarse, tendría consecuencias o efectos mínimos sobre la entidad","20%",IF(K33="Si el hecho llegara a presentarse, tendría bajo impacto o efecto sobre la entidad","40%",IF(K33="Si el hecho llegara a presentarse, tendría medianas consecuencias o efectos sobre la entidad","60%",IF(K33="Si el hecho llegara a presentarse, tendría altas consecuencias o efectos sobre la entidad","80%",IF(K33="Si el hecho llegara a presentarse, tendría desastrosas consecuencias o efectos sobre la entidad","100%")))))))))))))))))))))))))))))</f>
        <v>60%</v>
      </c>
      <c r="N33" s="369" t="str">
        <f>VLOOKUP((I33&amp;L33),Hoja1!$B$4:$C$28,2,0)</f>
        <v xml:space="preserve">Alto </v>
      </c>
      <c r="O33" s="292">
        <v>1</v>
      </c>
      <c r="P33" s="296" t="s">
        <v>411</v>
      </c>
      <c r="Q33" s="292" t="str">
        <f t="shared" ref="Q33:Q37" si="18">IF(R33="Preventivo","Probabilidad",IF(R33="Detectivo","Probabilidad", IF(R33="Correctivo","Impacto")))</f>
        <v>Probabilidad</v>
      </c>
      <c r="R33" s="292" t="s">
        <v>52</v>
      </c>
      <c r="S33" s="292" t="s">
        <v>57</v>
      </c>
      <c r="T33" s="293">
        <f>VLOOKUP(R33&amp;S33,Hoja1!$Q$4:$R$9,2,0)</f>
        <v>0.45</v>
      </c>
      <c r="U33" s="292" t="s">
        <v>59</v>
      </c>
      <c r="V33" s="292" t="s">
        <v>62</v>
      </c>
      <c r="W33" s="215" t="s">
        <v>65</v>
      </c>
      <c r="X33" s="253">
        <f t="shared" si="14"/>
        <v>0.45</v>
      </c>
      <c r="Y33" s="253" t="str">
        <f>IF(Z33&lt;=20%,'Tabla probabilidad'!$B$5,IF(Z33&lt;=40%,'Tabla probabilidad'!$B$6,IF(Z33&lt;=60%,'Tabla probabilidad'!$B$7,IF(Z33&lt;=80%,'Tabla probabilidad'!$B$8,IF(Z33&lt;=100%,'Tabla probabilidad'!$B$9)))))</f>
        <v>Media</v>
      </c>
      <c r="Z33" s="253">
        <f t="shared" si="15"/>
        <v>0.55000000000000004</v>
      </c>
      <c r="AA33" s="372" t="str">
        <f>IF(AB33&lt;=20%,'Tabla probabilidad'!$B$5,IF(AB33&lt;=40%,'Tabla probabilidad'!$B$6,IF(AB33&lt;=60%,'Tabla probabilidad'!$B$7,IF(AB33&lt;=80%,'Tabla probabilidad'!$B$8,IF(AB33&lt;=100%,'Tabla probabilidad'!$B$9)))))</f>
        <v>Media</v>
      </c>
      <c r="AB33" s="372">
        <f>AVERAGE(Z33:Z37)</f>
        <v>0.55000000000000004</v>
      </c>
      <c r="AC33" s="253" t="str">
        <f t="shared" ref="AC33:AC37" si="19">IF(AD33&lt;=20%,"Leve",IF(AD33&lt;=40%,"Menor",IF(AD33&lt;=60%,"Moderado",IF(AD33&lt;=80%,"Mayor",IF(AD33&lt;=100%,"Catastrófico")))))</f>
        <v>Moderado</v>
      </c>
      <c r="AD33" s="253">
        <f t="shared" si="17"/>
        <v>0.6</v>
      </c>
      <c r="AE33" s="372" t="str">
        <f>IF(AF33&lt;=20%,"Leve",IF(AF33&lt;=40%,"Menor",IF(AF33&lt;=60%,"Moderado",IF(AF33&lt;=80%,"Mayor",IF(AF33&lt;=100%,"Catastrófico")))))</f>
        <v>Moderado</v>
      </c>
      <c r="AF33" s="372">
        <f>AVERAGE(AD33:AD37)</f>
        <v>0.6</v>
      </c>
      <c r="AG33" s="369" t="str">
        <f>VLOOKUP(AA33&amp;AE33,Hoja1!$B$4:$C$28,2,0)</f>
        <v>Moderado</v>
      </c>
      <c r="AH33" s="369" t="s">
        <v>310</v>
      </c>
      <c r="AI33" s="369"/>
      <c r="AJ33" s="369"/>
      <c r="AK33" s="369"/>
      <c r="AL33" s="369"/>
      <c r="AM33" s="369"/>
      <c r="AN33" s="369"/>
    </row>
    <row r="34" spans="1:40" ht="98.25" customHeight="1" x14ac:dyDescent="0.25">
      <c r="A34" s="370"/>
      <c r="B34" s="370"/>
      <c r="C34" s="370"/>
      <c r="D34" s="377"/>
      <c r="E34" s="370"/>
      <c r="F34" s="370"/>
      <c r="G34" s="370"/>
      <c r="H34" s="370"/>
      <c r="I34" s="380"/>
      <c r="J34" s="373"/>
      <c r="K34" s="370"/>
      <c r="L34" s="370"/>
      <c r="M34" s="370"/>
      <c r="N34" s="370"/>
      <c r="O34" s="292">
        <v>2</v>
      </c>
      <c r="P34" s="296" t="s">
        <v>413</v>
      </c>
      <c r="Q34" s="292" t="str">
        <f t="shared" si="18"/>
        <v>Probabilidad</v>
      </c>
      <c r="R34" s="292" t="s">
        <v>52</v>
      </c>
      <c r="S34" s="292" t="s">
        <v>57</v>
      </c>
      <c r="T34" s="293">
        <f>VLOOKUP(R34&amp;S34,Hoja1!$Q$4:$R$9,2,0)</f>
        <v>0.45</v>
      </c>
      <c r="U34" s="292" t="s">
        <v>59</v>
      </c>
      <c r="V34" s="292" t="s">
        <v>62</v>
      </c>
      <c r="W34" s="252" t="s">
        <v>65</v>
      </c>
      <c r="X34" s="253">
        <f t="shared" si="14"/>
        <v>0.45</v>
      </c>
      <c r="Y34" s="253" t="str">
        <f>IF(Z34&lt;=20%,'Tabla probabilidad'!$B$5,IF(Z34&lt;=40%,'Tabla probabilidad'!$B$6,IF(Z34&lt;=60%,'Tabla probabilidad'!$B$7,IF(Z34&lt;=80%,'Tabla probabilidad'!$B$8,IF(Z34&lt;=100%,'Tabla probabilidad'!$B$9)))))</f>
        <v>Media</v>
      </c>
      <c r="Z34" s="253">
        <f t="shared" si="15"/>
        <v>0.55000000000000004</v>
      </c>
      <c r="AA34" s="373"/>
      <c r="AB34" s="373"/>
      <c r="AC34" s="253" t="str">
        <f t="shared" si="19"/>
        <v>Moderado</v>
      </c>
      <c r="AD34" s="253">
        <f t="shared" si="17"/>
        <v>0.6</v>
      </c>
      <c r="AE34" s="373"/>
      <c r="AF34" s="373"/>
      <c r="AG34" s="370"/>
      <c r="AH34" s="370"/>
      <c r="AI34" s="370"/>
      <c r="AJ34" s="370"/>
      <c r="AK34" s="370"/>
      <c r="AL34" s="370"/>
      <c r="AM34" s="370"/>
      <c r="AN34" s="370"/>
    </row>
    <row r="35" spans="1:40" ht="78" customHeight="1" x14ac:dyDescent="0.25">
      <c r="A35" s="370"/>
      <c r="B35" s="370"/>
      <c r="C35" s="370"/>
      <c r="D35" s="377"/>
      <c r="E35" s="370"/>
      <c r="F35" s="370"/>
      <c r="G35" s="370"/>
      <c r="H35" s="370"/>
      <c r="I35" s="380"/>
      <c r="J35" s="373"/>
      <c r="K35" s="370"/>
      <c r="L35" s="370"/>
      <c r="M35" s="370"/>
      <c r="N35" s="370"/>
      <c r="O35" s="292">
        <v>3</v>
      </c>
      <c r="P35" s="295" t="s">
        <v>414</v>
      </c>
      <c r="Q35" s="292" t="str">
        <f t="shared" si="18"/>
        <v>Probabilidad</v>
      </c>
      <c r="R35" s="292" t="s">
        <v>52</v>
      </c>
      <c r="S35" s="292" t="s">
        <v>57</v>
      </c>
      <c r="T35" s="293">
        <f>VLOOKUP(R35&amp;S35,Hoja1!$Q$4:$R$9,2,0)</f>
        <v>0.45</v>
      </c>
      <c r="U35" s="292" t="s">
        <v>60</v>
      </c>
      <c r="V35" s="292" t="s">
        <v>62</v>
      </c>
      <c r="W35" s="215" t="s">
        <v>66</v>
      </c>
      <c r="X35" s="253">
        <f t="shared" si="14"/>
        <v>0.45</v>
      </c>
      <c r="Y35" s="253" t="str">
        <f>IF(Z35&lt;=20%,'Tabla probabilidad'!$B$5,IF(Z35&lt;=40%,'Tabla probabilidad'!$B$6,IF(Z35&lt;=60%,'Tabla probabilidad'!$B$7,IF(Z35&lt;=80%,'Tabla probabilidad'!$B$8,IF(Z35&lt;=100%,'Tabla probabilidad'!$B$9)))))</f>
        <v>Media</v>
      </c>
      <c r="Z35" s="253">
        <f t="shared" si="15"/>
        <v>0.55000000000000004</v>
      </c>
      <c r="AA35" s="373"/>
      <c r="AB35" s="373"/>
      <c r="AC35" s="253" t="str">
        <f t="shared" si="19"/>
        <v>Moderado</v>
      </c>
      <c r="AD35" s="253">
        <f t="shared" si="17"/>
        <v>0.6</v>
      </c>
      <c r="AE35" s="373"/>
      <c r="AF35" s="373"/>
      <c r="AG35" s="370"/>
      <c r="AH35" s="370"/>
      <c r="AI35" s="370"/>
      <c r="AJ35" s="370"/>
      <c r="AK35" s="370"/>
      <c r="AL35" s="370"/>
      <c r="AM35" s="370"/>
      <c r="AN35" s="370"/>
    </row>
    <row r="36" spans="1:40" ht="50.1" customHeight="1" x14ac:dyDescent="0.25">
      <c r="A36" s="370"/>
      <c r="B36" s="370"/>
      <c r="C36" s="370"/>
      <c r="D36" s="377"/>
      <c r="E36" s="370"/>
      <c r="F36" s="370"/>
      <c r="G36" s="370"/>
      <c r="H36" s="370"/>
      <c r="I36" s="380"/>
      <c r="J36" s="373"/>
      <c r="K36" s="370"/>
      <c r="L36" s="370"/>
      <c r="M36" s="370"/>
      <c r="N36" s="370"/>
      <c r="O36" s="292">
        <v>4</v>
      </c>
      <c r="P36" s="294" t="s">
        <v>410</v>
      </c>
      <c r="Q36" s="292" t="str">
        <f t="shared" si="18"/>
        <v>Probabilidad</v>
      </c>
      <c r="R36" s="292" t="s">
        <v>52</v>
      </c>
      <c r="S36" s="292" t="s">
        <v>57</v>
      </c>
      <c r="T36" s="293">
        <f>VLOOKUP(R36&amp;S36,Hoja1!$Q$4:$R$9,2,0)</f>
        <v>0.45</v>
      </c>
      <c r="U36" s="292" t="s">
        <v>59</v>
      </c>
      <c r="V36" s="292" t="s">
        <v>62</v>
      </c>
      <c r="W36" s="252" t="s">
        <v>65</v>
      </c>
      <c r="X36" s="253">
        <f t="shared" si="14"/>
        <v>0.45</v>
      </c>
      <c r="Y36" s="253" t="str">
        <f>IF(Z36&lt;=20%,'Tabla probabilidad'!$B$5,IF(Z36&lt;=40%,'Tabla probabilidad'!$B$6,IF(Z36&lt;=60%,'Tabla probabilidad'!$B$7,IF(Z36&lt;=80%,'Tabla probabilidad'!$B$8,IF(Z36&lt;=100%,'Tabla probabilidad'!$B$9)))))</f>
        <v>Media</v>
      </c>
      <c r="Z36" s="253">
        <f t="shared" si="15"/>
        <v>0.55000000000000004</v>
      </c>
      <c r="AA36" s="373"/>
      <c r="AB36" s="373"/>
      <c r="AC36" s="253" t="str">
        <f t="shared" si="19"/>
        <v>Moderado</v>
      </c>
      <c r="AD36" s="253">
        <f t="shared" si="17"/>
        <v>0.6</v>
      </c>
      <c r="AE36" s="373"/>
      <c r="AF36" s="373"/>
      <c r="AG36" s="370"/>
      <c r="AH36" s="370"/>
      <c r="AI36" s="370"/>
      <c r="AJ36" s="370"/>
      <c r="AK36" s="370"/>
      <c r="AL36" s="370"/>
      <c r="AM36" s="370"/>
      <c r="AN36" s="370"/>
    </row>
    <row r="37" spans="1:40" ht="51" customHeight="1" thickBot="1" x14ac:dyDescent="0.3">
      <c r="A37" s="371"/>
      <c r="B37" s="371"/>
      <c r="C37" s="371"/>
      <c r="D37" s="378"/>
      <c r="E37" s="371"/>
      <c r="F37" s="371"/>
      <c r="G37" s="371"/>
      <c r="H37" s="371"/>
      <c r="I37" s="381"/>
      <c r="J37" s="374"/>
      <c r="K37" s="371"/>
      <c r="L37" s="371"/>
      <c r="M37" s="371"/>
      <c r="N37" s="371"/>
      <c r="O37" s="292">
        <v>5</v>
      </c>
      <c r="P37" s="294" t="s">
        <v>411</v>
      </c>
      <c r="Q37" s="292" t="str">
        <f t="shared" si="18"/>
        <v>Probabilidad</v>
      </c>
      <c r="R37" s="292" t="s">
        <v>52</v>
      </c>
      <c r="S37" s="292" t="s">
        <v>57</v>
      </c>
      <c r="T37" s="293">
        <f>VLOOKUP(R37&amp;S37,Hoja1!$Q$4:$R$9,2,0)</f>
        <v>0.45</v>
      </c>
      <c r="U37" s="292" t="s">
        <v>59</v>
      </c>
      <c r="V37" s="292" t="s">
        <v>62</v>
      </c>
      <c r="W37" s="252" t="s">
        <v>65</v>
      </c>
      <c r="X37" s="253">
        <f t="shared" si="14"/>
        <v>0.45</v>
      </c>
      <c r="Y37" s="253" t="str">
        <f>IF(Z37&lt;=20%,'Tabla probabilidad'!$B$5,IF(Z37&lt;=40%,'Tabla probabilidad'!$B$6,IF(Z37&lt;=60%,'Tabla probabilidad'!$B$7,IF(Z37&lt;=80%,'Tabla probabilidad'!$B$8,IF(Z37&lt;=100%,'Tabla probabilidad'!$B$9)))))</f>
        <v>Media</v>
      </c>
      <c r="Z37" s="253">
        <f t="shared" si="15"/>
        <v>0.55000000000000004</v>
      </c>
      <c r="AA37" s="374"/>
      <c r="AB37" s="374"/>
      <c r="AC37" s="253" t="str">
        <f t="shared" si="19"/>
        <v>Moderado</v>
      </c>
      <c r="AD37" s="253">
        <f t="shared" si="17"/>
        <v>0.6</v>
      </c>
      <c r="AE37" s="374"/>
      <c r="AF37" s="374"/>
      <c r="AG37" s="371"/>
      <c r="AH37" s="371"/>
      <c r="AI37" s="371"/>
      <c r="AJ37" s="371"/>
      <c r="AK37" s="371"/>
      <c r="AL37" s="371"/>
      <c r="AM37" s="371"/>
      <c r="AN37" s="371"/>
    </row>
    <row r="38" spans="1:40" ht="66.75" customHeight="1" thickBot="1" x14ac:dyDescent="0.3">
      <c r="A38" s="375">
        <v>7</v>
      </c>
      <c r="B38" s="369" t="s">
        <v>481</v>
      </c>
      <c r="C38" s="375" t="s">
        <v>360</v>
      </c>
      <c r="D38" s="383" t="s">
        <v>647</v>
      </c>
      <c r="E38" s="375" t="s">
        <v>359</v>
      </c>
      <c r="F38" s="375" t="s">
        <v>364</v>
      </c>
      <c r="G38" s="375" t="s">
        <v>344</v>
      </c>
      <c r="H38" s="375">
        <v>10000</v>
      </c>
      <c r="I38" s="385" t="str">
        <f>IF(H38&lt;=2,'Tabla probabilidad'!$B$5,IF(H38&lt;=24,'Tabla probabilidad'!$B$6,IF(H38&lt;=500,'Tabla probabilidad'!$B$7,IF(H38&lt;=5000,'Tabla probabilidad'!$B$8,IF(H38&gt;5000,'Tabla probabilidad'!$B$9)))))</f>
        <v>Muy Alta</v>
      </c>
      <c r="J38" s="386">
        <f>IF(H38&lt;=2,'Tabla probabilidad'!$D$5,IF(H38&lt;=24,'Tabla probabilidad'!$D$6,IF(H38&lt;=500,'Tabla probabilidad'!$D$7,IF(H38&lt;=5000,'Tabla probabilidad'!$D$8,IF(H38&gt;5000,'Tabla probabilidad'!$D$9)))))</f>
        <v>1</v>
      </c>
      <c r="K38" s="375" t="s">
        <v>357</v>
      </c>
      <c r="L38" s="375" t="str">
        <f>IF(K38="El riesgo afecta la imagen de alguna área de la organización","Leve",IF(K38="El riesgo afecta la imagen de la entidad internamente, de conocimiento general, nivel interno, alta dirección, contratista y/o de provedores","Menor",IF(K38="El riesgo afecta la imagen de la entidad con algunos usuarios de relevancia frente al logro de los objetivos","Moderado",IF(K38="El riesgo afecta la imagen de de la entidad con efecto publicitario sostenido a nivel del sector justicia","Mayor",IF(K38="El riesgo afecta la imagen de la entidad a nivel nacional, con efecto publicitarios sostenible a nivel país","Catastrófico",IF(K38="Impacto que afecte la ejecución presupuestal en un valor ≥0,5%.","Leve",IF(K38="Impacto que afecte la ejecución presupuestal en un valor ≥1%.","Menor",IF(K38="Impacto que afecte la ejecución presupuestal en un valor ≥5%.","Moderado",IF(K38="Impacto que afecte la ejecución presupuestal en un valor ≥20%.","Mayor",IF(K38="Impacto que afecte la ejecución presupuestal en un valor ≥50%.","Catastrófico",IF(K38="Incumplimiento máximo del 5% de la meta planeada","Leve",IF(K38="Incumplimiento máximo del 15% de la meta planeada","Menor",IF(K38="Incumplimiento máximo del 20% de la meta planeada","Moderado",IF(K38="Incumplimiento máximo del 50% de la meta planeada","Mayor",IF(K38="Incumplimiento máximo del 80% de la meta planeada","Catastrófico",IF(K38="Cualquier afectación a la violacion de los derechos de los ciudadanos se considera con consecuencias altas","Mayor",IF(K38="Cualquier afectación a la violacion de los derechos de los ciudadanos se considera con consecuencias desastrosas","Catastrófico",IF(K38="Afecta la Prestación del Servicio de Administración de Justicia en 5%","Leve",IF(K38="Afecta la Prestación del Servicio de Administración de Justicia en 10%","Menor",IF(K38="Afecta la Prestación del Servicio de Administración de Justicia en 15%","Moderado",IF(K38="Afecta la Prestación del Servicio de Administración de Justicia en 20%","Mayor",IF(K38="Afecta la Prestación del Servicio de Administración de Justicia en más del 50%","Catastrófico",IF(K38="Cualquier acto indebido de los servidores judiciales genera altas consecuencias para la entidad","Mayor",IF(K38="Cualquier acto indebido de los servidores judiciales genera consecuencias desastrosas para la entidad","Catastrófico",IF(K38="Si el hecho llegara a presentarse, tendría consecuencias o efectos mínimos sobre la entidad","Leve",IF(K38="Si el hecho llegara a presentarse, tendría bajo impacto o efecto sobre la entidad","Menor",IF(K38="Si el hecho llegara a presentarse, tendría medianas consecuencias o efectos sobre la entidad","Moderado",IF(K38="Si el hecho llegara a presentarse, tendría altas consecuencias o efectos sobre la entidad","Mayor",IF(K38="Si el hecho llegara a presentarse, tendría desastrosas consecuencias o efectos sobre la entidad","Catastrófico")))))))))))))))))))))))))))))</f>
        <v>Mayor</v>
      </c>
      <c r="M38" s="375" t="str">
        <f>IF(K38="El riesgo afecta la imagen de alguna área de la organización","20%",IF(K38="El riesgo afecta la imagen de la entidad internamente, de conocimiento general, nivel interno, alta dirección, contratista y/o de provedores","40%",IF(K38="El riesgo afecta la imagen de la entidad con algunos usuarios de relevancia frente al logro de los objetivos","60%",IF(K38="El riesgo afecta la imagen de de la entidad con efecto publicitario sostenido a nivel del sector justicia","80%",IF(K38="El riesgo afecta la imagen de la entidad a nivel nacional, con efecto publicitarios sostenible a nivel país","100%",IF(K38="Impacto que afecte la ejecución presupuestal en un valor ≥0,5%.","20%",IF(K38="Impacto que afecte la ejecución presupuestal en un valor ≥1%.","40%",IF(K38="Impacto que afecte la ejecución presupuestal en un valor ≥5%.","60%",IF(K38="Impacto que afecte la ejecución presupuestal en un valor ≥20%.","80%",IF(K38="Impacto que afecte la ejecución presupuestal en un valor ≥50%.","100%",IF(K38="Incumplimiento máximo del 5% de la meta planeada","20%",IF(K38="Incumplimiento máximo del 15% de la meta planeada","40%",IF(K38="Incumplimiento máximo del 20% de la meta planeada","60%",IF(K38="Incumplimiento máximo del 50% de la meta planeada","80%",IF(K38="Incumplimiento máximo del 80% de la meta planeada","100%",IF(K38="Cualquier afectación a la violacion de los derechos de los ciudadanos se considera con consecuencias altas","80%",IF(K38="Cualquier afectación a la violacion de los derechos de los ciudadanos se considera con consecuencias desastrosas","100%",IF(K38="Afecta la Prestación del Servicio de Administración de Justicia en 5%","20%",IF(K38="Afecta la Prestación del Servicio de Administración de Justicia en 10%","40%",IF(K38="Afecta la Prestación del Servicio de Administración de Justicia en 15%","60%",IF(K38="Afecta la Prestación del Servicio de Administración de Justicia en 20%","80%",IF(K38="Afecta la Prestación del Servicio de Administración de Justicia en más del 50%","100%",IF(K38="Cualquier acto indebido de los servidores judiciales genera altas consecuencias para la entidad","80%",IF(K38="Cualquier acto indebido de los servidores judiciales genera consecuencias desastrosas para la entidad","100%",IF(K38="Si el hecho llegara a presentarse, tendría consecuencias o efectos mínimos sobre la entidad","20%",IF(K38="Si el hecho llegara a presentarse, tendría bajo impacto o efecto sobre la entidad","40%",IF(K38="Si el hecho llegara a presentarse, tendría medianas consecuencias o efectos sobre la entidad","60%",IF(K38="Si el hecho llegara a presentarse, tendría altas consecuencias o efectos sobre la entidad","80%",IF(K38="Si el hecho llegara a presentarse, tendría desastrosas consecuencias o efectos sobre la entidad","100%")))))))))))))))))))))))))))))</f>
        <v>80%</v>
      </c>
      <c r="N38" s="375" t="str">
        <f>VLOOKUP((I38&amp;L38),Hoja1!$B$4:$C$28,2,0)</f>
        <v xml:space="preserve">Alto </v>
      </c>
      <c r="O38" s="192">
        <v>1</v>
      </c>
      <c r="P38" s="207" t="s">
        <v>361</v>
      </c>
      <c r="Q38" s="192" t="str">
        <f t="shared" si="0"/>
        <v>Probabilidad</v>
      </c>
      <c r="R38" s="192" t="s">
        <v>52</v>
      </c>
      <c r="S38" s="192" t="s">
        <v>57</v>
      </c>
      <c r="T38" s="193">
        <f>VLOOKUP(R38&amp;S38,Hoja1!$Q$4:$R$9,2,0)</f>
        <v>0.45</v>
      </c>
      <c r="U38" s="192" t="s">
        <v>59</v>
      </c>
      <c r="V38" s="192" t="s">
        <v>62</v>
      </c>
      <c r="W38" s="192" t="s">
        <v>65</v>
      </c>
      <c r="X38" s="193">
        <f>IF(Q38="Probabilidad",($J$38*T38),IF(Q38="Impacto"," "))</f>
        <v>0.45</v>
      </c>
      <c r="Y38" s="193" t="str">
        <f>IF(Z38&lt;=20%,'Tabla probabilidad'!$B$5,IF(Z38&lt;=40%,'Tabla probabilidad'!$B$6,IF(Z38&lt;=60%,'Tabla probabilidad'!$B$7,IF(Z38&lt;=80%,'Tabla probabilidad'!$B$8,IF(Z38&lt;=100%,'Tabla probabilidad'!$B$9)))))</f>
        <v>Media</v>
      </c>
      <c r="Z38" s="193">
        <f>IF(R38="Preventivo",(J38-(J38*T38)),IF(R38="Detectivo",(J38-(J38*T38)),IF(R38="Correctivo",(J38))))</f>
        <v>0.55000000000000004</v>
      </c>
      <c r="AA38" s="372" t="str">
        <f>IF(AB38&lt;=20%,'Tabla probabilidad'!$B$5,IF(AB38&lt;=40%,'Tabla probabilidad'!$B$6,IF(AB38&lt;=60%,'Tabla probabilidad'!$B$7,IF(AB38&lt;=80%,'Tabla probabilidad'!$B$8,IF(AB38&lt;=100%,'Tabla probabilidad'!$B$9)))))</f>
        <v>Media</v>
      </c>
      <c r="AB38" s="372">
        <f>AVERAGE(Z38:Z42)</f>
        <v>0.55000000000000004</v>
      </c>
      <c r="AC38" s="193" t="str">
        <f t="shared" si="1"/>
        <v>Mayor</v>
      </c>
      <c r="AD38" s="193">
        <f>IF(Q38="Probabilidad",(($M$38-0)),IF(Q38="Impacto",($M$38-($M$38*T38))))</f>
        <v>0.8</v>
      </c>
      <c r="AE38" s="372" t="str">
        <f>IF(AF38&lt;=20%,"Leve",IF(AF38&lt;=40%,"Menor",IF(AF38&lt;=60%,"Moderado",IF(AF38&lt;=80%,"Mayor",IF(AF38&lt;=100%,"Catastrófico")))))</f>
        <v>Mayor</v>
      </c>
      <c r="AF38" s="372">
        <f>AVERAGE(AD38:AD42)</f>
        <v>0.8</v>
      </c>
      <c r="AG38" s="369" t="str">
        <f>VLOOKUP(AA38&amp;AE38,Hoja1!$B$4:$C$28,2,0)</f>
        <v xml:space="preserve">Alto </v>
      </c>
      <c r="AH38" s="375" t="s">
        <v>311</v>
      </c>
      <c r="AI38" s="375"/>
      <c r="AJ38" s="375"/>
      <c r="AK38" s="375"/>
      <c r="AL38" s="375"/>
      <c r="AM38" s="375"/>
      <c r="AN38" s="375"/>
    </row>
    <row r="39" spans="1:40" ht="48.75" customHeight="1" x14ac:dyDescent="0.25">
      <c r="A39" s="375"/>
      <c r="B39" s="370"/>
      <c r="C39" s="375"/>
      <c r="D39" s="377"/>
      <c r="E39" s="375"/>
      <c r="F39" s="375"/>
      <c r="G39" s="375"/>
      <c r="H39" s="375"/>
      <c r="I39" s="385"/>
      <c r="J39" s="386"/>
      <c r="K39" s="375"/>
      <c r="L39" s="382"/>
      <c r="M39" s="382"/>
      <c r="N39" s="375"/>
      <c r="O39" s="192">
        <v>2</v>
      </c>
      <c r="P39" s="207" t="s">
        <v>362</v>
      </c>
      <c r="Q39" s="192" t="str">
        <f t="shared" si="0"/>
        <v>Probabilidad</v>
      </c>
      <c r="R39" s="192" t="s">
        <v>52</v>
      </c>
      <c r="S39" s="192" t="s">
        <v>57</v>
      </c>
      <c r="T39" s="193">
        <f>VLOOKUP(R39&amp;S39,Hoja1!$Q$4:$R$9,2,0)</f>
        <v>0.45</v>
      </c>
      <c r="U39" s="192" t="s">
        <v>59</v>
      </c>
      <c r="V39" s="192" t="s">
        <v>62</v>
      </c>
      <c r="W39" s="192" t="s">
        <v>65</v>
      </c>
      <c r="X39" s="193">
        <f t="shared" ref="X39:X42" si="20">IF(Q39="Probabilidad",($J$38*T39),IF(Q39="Impacto"," "))</f>
        <v>0.45</v>
      </c>
      <c r="Y39" s="193" t="str">
        <f>IF(Z39&lt;=20%,'Tabla probabilidad'!$B$5,IF(Z39&lt;=40%,'Tabla probabilidad'!$B$6,IF(Z39&lt;=60%,'Tabla probabilidad'!$B$7,IF(Z39&lt;=80%,'Tabla probabilidad'!$B$8,IF(Z39&lt;=100%,'Tabla probabilidad'!$B$9)))))</f>
        <v>Media</v>
      </c>
      <c r="Z39" s="193">
        <f>IF(R39="Preventivo",(J38-(J38*T39)),IF(R39="Detectivo",(J38-(J38*T39)),IF(R39="Correctivo",(J38))))</f>
        <v>0.55000000000000004</v>
      </c>
      <c r="AA39" s="373"/>
      <c r="AB39" s="373"/>
      <c r="AC39" s="193" t="str">
        <f t="shared" si="1"/>
        <v>Mayor</v>
      </c>
      <c r="AD39" s="193">
        <f t="shared" ref="AD39:AD42" si="21">IF(Q39="Probabilidad",(($M$38-0)),IF(Q39="Impacto",($M$38-($M$38*T39))))</f>
        <v>0.8</v>
      </c>
      <c r="AE39" s="373"/>
      <c r="AF39" s="373"/>
      <c r="AG39" s="370"/>
      <c r="AH39" s="375"/>
      <c r="AI39" s="375"/>
      <c r="AJ39" s="375"/>
      <c r="AK39" s="375"/>
      <c r="AL39" s="375"/>
      <c r="AM39" s="375"/>
      <c r="AN39" s="375"/>
    </row>
    <row r="40" spans="1:40" ht="76.5" customHeight="1" x14ac:dyDescent="0.25">
      <c r="A40" s="375"/>
      <c r="B40" s="370"/>
      <c r="C40" s="375"/>
      <c r="D40" s="377"/>
      <c r="E40" s="375"/>
      <c r="F40" s="375"/>
      <c r="G40" s="375"/>
      <c r="H40" s="375"/>
      <c r="I40" s="385"/>
      <c r="J40" s="386"/>
      <c r="K40" s="375"/>
      <c r="L40" s="382"/>
      <c r="M40" s="382"/>
      <c r="N40" s="375"/>
      <c r="O40" s="192">
        <v>3</v>
      </c>
      <c r="P40" s="208" t="s">
        <v>363</v>
      </c>
      <c r="Q40" s="192" t="str">
        <f t="shared" si="0"/>
        <v>Probabilidad</v>
      </c>
      <c r="R40" s="192" t="s">
        <v>52</v>
      </c>
      <c r="S40" s="192" t="s">
        <v>57</v>
      </c>
      <c r="T40" s="193">
        <f>VLOOKUP(R40&amp;S40,Hoja1!$Q$4:$R$9,2,0)</f>
        <v>0.45</v>
      </c>
      <c r="U40" s="192" t="s">
        <v>59</v>
      </c>
      <c r="V40" s="192" t="s">
        <v>62</v>
      </c>
      <c r="W40" s="192" t="s">
        <v>65</v>
      </c>
      <c r="X40" s="193">
        <f t="shared" si="20"/>
        <v>0.45</v>
      </c>
      <c r="Y40" s="193" t="str">
        <f>IF(Z40&lt;=20%,'Tabla probabilidad'!$B$5,IF(Z40&lt;=40%,'Tabla probabilidad'!$B$6,IF(Z40&lt;=60%,'Tabla probabilidad'!$B$7,IF(Z40&lt;=80%,'Tabla probabilidad'!$B$8,IF(Z40&lt;=100%,'Tabla probabilidad'!$B$9)))))</f>
        <v>Media</v>
      </c>
      <c r="Z40" s="193">
        <f>IF(R40="Preventivo",(J38-(J38*T40)),IF(R40="Detectivo",(J38-(J38*T40)),IF(R40="Correctivo",(J38))))</f>
        <v>0.55000000000000004</v>
      </c>
      <c r="AA40" s="373"/>
      <c r="AB40" s="373"/>
      <c r="AC40" s="193" t="str">
        <f t="shared" si="1"/>
        <v>Mayor</v>
      </c>
      <c r="AD40" s="193">
        <f t="shared" si="21"/>
        <v>0.8</v>
      </c>
      <c r="AE40" s="373"/>
      <c r="AF40" s="373"/>
      <c r="AG40" s="370"/>
      <c r="AH40" s="375"/>
      <c r="AI40" s="375"/>
      <c r="AJ40" s="375"/>
      <c r="AK40" s="375"/>
      <c r="AL40" s="375"/>
      <c r="AM40" s="375"/>
      <c r="AN40" s="375"/>
    </row>
    <row r="41" spans="1:40" ht="54" customHeight="1" x14ac:dyDescent="0.25">
      <c r="A41" s="375"/>
      <c r="B41" s="370"/>
      <c r="C41" s="375"/>
      <c r="D41" s="377"/>
      <c r="E41" s="375"/>
      <c r="F41" s="375"/>
      <c r="G41" s="375"/>
      <c r="H41" s="375"/>
      <c r="I41" s="385"/>
      <c r="J41" s="386"/>
      <c r="K41" s="375"/>
      <c r="L41" s="382"/>
      <c r="M41" s="382"/>
      <c r="N41" s="375"/>
      <c r="O41" s="192">
        <v>4</v>
      </c>
      <c r="P41" s="208" t="s">
        <v>365</v>
      </c>
      <c r="Q41" s="192" t="str">
        <f t="shared" si="0"/>
        <v>Probabilidad</v>
      </c>
      <c r="R41" s="192" t="s">
        <v>52</v>
      </c>
      <c r="S41" s="192" t="s">
        <v>57</v>
      </c>
      <c r="T41" s="193">
        <f>VLOOKUP(R41&amp;S41,Hoja1!$Q$4:$R$9,2,0)</f>
        <v>0.45</v>
      </c>
      <c r="U41" s="192" t="s">
        <v>59</v>
      </c>
      <c r="V41" s="192" t="s">
        <v>62</v>
      </c>
      <c r="W41" s="192" t="s">
        <v>65</v>
      </c>
      <c r="X41" s="193">
        <f t="shared" si="20"/>
        <v>0.45</v>
      </c>
      <c r="Y41" s="193" t="str">
        <f>IF(Z41&lt;=20%,'Tabla probabilidad'!$B$5,IF(Z41&lt;=40%,'Tabla probabilidad'!$B$6,IF(Z41&lt;=60%,'Tabla probabilidad'!$B$7,IF(Z41&lt;=80%,'Tabla probabilidad'!$B$8,IF(Z41&lt;=100%,'Tabla probabilidad'!$B$9)))))</f>
        <v>Media</v>
      </c>
      <c r="Z41" s="193">
        <f>IF(R41="Preventivo",(J38-(J38*T41)),IF(R41="Detectivo",(J38-(J38*T41)),IF(R41="Correctivo",(J38))))</f>
        <v>0.55000000000000004</v>
      </c>
      <c r="AA41" s="373"/>
      <c r="AB41" s="373"/>
      <c r="AC41" s="193" t="str">
        <f t="shared" si="1"/>
        <v>Mayor</v>
      </c>
      <c r="AD41" s="193">
        <f t="shared" si="21"/>
        <v>0.8</v>
      </c>
      <c r="AE41" s="373"/>
      <c r="AF41" s="373"/>
      <c r="AG41" s="370"/>
      <c r="AH41" s="375"/>
      <c r="AI41" s="375"/>
      <c r="AJ41" s="375"/>
      <c r="AK41" s="375"/>
      <c r="AL41" s="375"/>
      <c r="AM41" s="375"/>
      <c r="AN41" s="375"/>
    </row>
    <row r="42" spans="1:40" ht="61.5" customHeight="1" x14ac:dyDescent="0.25">
      <c r="A42" s="375"/>
      <c r="B42" s="371"/>
      <c r="C42" s="375"/>
      <c r="D42" s="378"/>
      <c r="E42" s="375"/>
      <c r="F42" s="375"/>
      <c r="G42" s="375"/>
      <c r="H42" s="375"/>
      <c r="I42" s="385"/>
      <c r="J42" s="386"/>
      <c r="K42" s="375"/>
      <c r="L42" s="382"/>
      <c r="M42" s="382"/>
      <c r="N42" s="375"/>
      <c r="O42" s="192">
        <v>5</v>
      </c>
      <c r="P42" s="211" t="s">
        <v>371</v>
      </c>
      <c r="Q42" s="212" t="str">
        <f t="shared" si="0"/>
        <v>Probabilidad</v>
      </c>
      <c r="R42" s="212" t="s">
        <v>52</v>
      </c>
      <c r="S42" s="212" t="s">
        <v>57</v>
      </c>
      <c r="T42" s="213">
        <f>VLOOKUP(R42&amp;S42,Hoja1!$Q$4:$R$9,2,0)</f>
        <v>0.45</v>
      </c>
      <c r="U42" s="212" t="s">
        <v>59</v>
      </c>
      <c r="V42" s="212" t="s">
        <v>62</v>
      </c>
      <c r="W42" s="212" t="s">
        <v>65</v>
      </c>
      <c r="X42" s="193">
        <f t="shared" si="20"/>
        <v>0.45</v>
      </c>
      <c r="Y42" s="193" t="str">
        <f>IF(Z42&lt;=20%,'Tabla probabilidad'!$B$5,IF(Z42&lt;=40%,'Tabla probabilidad'!$B$6,IF(Z42&lt;=60%,'Tabla probabilidad'!$B$7,IF(Z42&lt;=80%,'Tabla probabilidad'!$B$8,IF(Z42&lt;=100%,'Tabla probabilidad'!$B$9)))))</f>
        <v>Media</v>
      </c>
      <c r="Z42" s="193">
        <f>IF(R42="Preventivo",(J38-(J38*T42)),IF(R42="Detectivo",(J38-(J38*T42)),IF(R42="Correctivo",(J38))))</f>
        <v>0.55000000000000004</v>
      </c>
      <c r="AA42" s="374"/>
      <c r="AB42" s="374"/>
      <c r="AC42" s="193" t="str">
        <f t="shared" si="1"/>
        <v>Mayor</v>
      </c>
      <c r="AD42" s="193">
        <f t="shared" si="21"/>
        <v>0.8</v>
      </c>
      <c r="AE42" s="374"/>
      <c r="AF42" s="374"/>
      <c r="AG42" s="371"/>
      <c r="AH42" s="375"/>
      <c r="AI42" s="375"/>
      <c r="AJ42" s="375"/>
      <c r="AK42" s="375"/>
      <c r="AL42" s="375"/>
      <c r="AM42" s="375"/>
      <c r="AN42" s="375"/>
    </row>
    <row r="43" spans="1:40" ht="61.5" customHeight="1" x14ac:dyDescent="0.25">
      <c r="A43" s="375">
        <v>8</v>
      </c>
      <c r="B43" s="369" t="s">
        <v>482</v>
      </c>
      <c r="C43" s="375" t="s">
        <v>475</v>
      </c>
      <c r="D43" s="383" t="s">
        <v>369</v>
      </c>
      <c r="E43" s="375" t="s">
        <v>367</v>
      </c>
      <c r="F43" s="375" t="s">
        <v>368</v>
      </c>
      <c r="G43" s="375" t="s">
        <v>43</v>
      </c>
      <c r="H43" s="375">
        <v>10000</v>
      </c>
      <c r="I43" s="385" t="str">
        <f>IF(H43&lt;=2,'Tabla probabilidad'!$B$5,IF(H43&lt;=24,'Tabla probabilidad'!$B$6,IF(H43&lt;=500,'Tabla probabilidad'!$B$7,IF(H43&lt;=5000,'Tabla probabilidad'!$B$8,IF(H43&gt;5000,'Tabla probabilidad'!$B$9)))))</f>
        <v>Muy Alta</v>
      </c>
      <c r="J43" s="386">
        <f>IF(H43&lt;=2,'Tabla probabilidad'!$D$5,IF(H43&lt;=24,'Tabla probabilidad'!$D$6,IF(H43&lt;=500,'Tabla probabilidad'!$D$7,IF(H43&lt;=5000,'Tabla probabilidad'!$D$8,IF(H43&gt;5000,'Tabla probabilidad'!$D$9)))))</f>
        <v>1</v>
      </c>
      <c r="K43" s="375" t="s">
        <v>349</v>
      </c>
      <c r="L43" s="375" t="str">
        <f>IF(K43="El riesgo afecta la imagen de alguna área de la organización","Leve",IF(K43="El riesgo afecta la imagen de la entidad internamente, de conocimiento general, nivel interno, alta dirección, contratista y/o de provedores","Menor",IF(K43="El riesgo afecta la imagen de la entidad con algunos usuarios de relevancia frente al logro de los objetivos","Moderado",IF(K43="El riesgo afecta la imagen de de la entidad con efecto publicitario sostenido a nivel del sector justicia","Mayor",IF(K43="El riesgo afecta la imagen de la entidad a nivel nacional, con efecto publicitarios sostenible a nivel país","Catastrófico",IF(K43="Impacto que afecte la ejecución presupuestal en un valor ≥0,5%.","Leve",IF(K43="Impacto que afecte la ejecución presupuestal en un valor ≥1%.","Menor",IF(K43="Impacto que afecte la ejecución presupuestal en un valor ≥5%.","Moderado",IF(K43="Impacto que afecte la ejecución presupuestal en un valor ≥20%.","Mayor",IF(K43="Impacto que afecte la ejecución presupuestal en un valor ≥50%.","Catastrófico",IF(K43="Incumplimiento máximo del 5% de la meta planeada","Leve",IF(K43="Incumplimiento máximo del 15% de la meta planeada","Menor",IF(K43="Incumplimiento máximo del 20% de la meta planeada","Moderado",IF(K43="Incumplimiento máximo del 50% de la meta planeada","Mayor",IF(K43="Incumplimiento máximo del 80% de la meta planeada","Catastrófico",IF(K43="Cualquier afectación a la violacion de los derechos de los ciudadanos se considera con consecuencias altas","Mayor",IF(K43="Cualquier afectación a la violacion de los derechos de los ciudadanos se considera con consecuencias desastrosas","Catastrófico",IF(K43="Afecta la Prestación del Servicio de Administración de Justicia en 5%","Leve",IF(K43="Afecta la Prestación del Servicio de Administración de Justicia en 10%","Menor",IF(K43="Afecta la Prestación del Servicio de Administración de Justicia en 15%","Moderado",IF(K43="Afecta la Prestación del Servicio de Administración de Justicia en 20%","Mayor",IF(K43="Afecta la Prestación del Servicio de Administración de Justicia en más del 50%","Catastrófico",IF(K43="Cualquier acto indebido de los servidores judiciales genera altas consecuencias para la entidad","Mayor",IF(K43="Cualquier acto indebido de los servidores judiciales genera consecuencias desastrosas para la entidad","Catastrófico",IF(K43="Si el hecho llegara a presentarse, tendría consecuencias o efectos mínimos sobre la entidad","Leve",IF(K43="Si el hecho llegara a presentarse, tendría bajo impacto o efecto sobre la entidad","Menor",IF(K43="Si el hecho llegara a presentarse, tendría medianas consecuencias o efectos sobre la entidad","Moderado",IF(K43="Si el hecho llegara a presentarse, tendría altas consecuencias o efectos sobre la entidad","Mayor",IF(K43="Si el hecho llegara a presentarse, tendría desastrosas consecuencias o efectos sobre la entidad","Catastrófico")))))))))))))))))))))))))))))</f>
        <v>Mayor</v>
      </c>
      <c r="M43" s="375" t="str">
        <f>IF(K43="El riesgo afecta la imagen de alguna área de la organización","20%",IF(K43="El riesgo afecta la imagen de la entidad internamente, de conocimiento general, nivel interno, alta dirección, contratista y/o de provedores","40%",IF(K43="El riesgo afecta la imagen de la entidad con algunos usuarios de relevancia frente al logro de los objetivos","60%",IF(K43="El riesgo afecta la imagen de de la entidad con efecto publicitario sostenido a nivel del sector justicia","80%",IF(K43="El riesgo afecta la imagen de la entidad a nivel nacional, con efecto publicitarios sostenible a nivel país","100%",IF(K43="Impacto que afecte la ejecución presupuestal en un valor ≥0,5%.","20%",IF(K43="Impacto que afecte la ejecución presupuestal en un valor ≥1%.","40%",IF(K43="Impacto que afecte la ejecución presupuestal en un valor ≥5%.","60%",IF(K43="Impacto que afecte la ejecución presupuestal en un valor ≥20%.","80%",IF(K43="Impacto que afecte la ejecución presupuestal en un valor ≥50%.","100%",IF(K43="Incumplimiento máximo del 5% de la meta planeada","20%",IF(K43="Incumplimiento máximo del 15% de la meta planeada","40%",IF(K43="Incumplimiento máximo del 20% de la meta planeada","60%",IF(K43="Incumplimiento máximo del 50% de la meta planeada","80%",IF(K43="Incumplimiento máximo del 80% de la meta planeada","100%",IF(K43="Cualquier afectación a la violacion de los derechos de los ciudadanos se considera con consecuencias altas","80%",IF(K43="Cualquier afectación a la violacion de los derechos de los ciudadanos se considera con consecuencias desastrosas","100%",IF(K43="Afecta la Prestación del Servicio de Administración de Justicia en 5%","20%",IF(K43="Afecta la Prestación del Servicio de Administración de Justicia en 10%","40%",IF(K43="Afecta la Prestación del Servicio de Administración de Justicia en 15%","60%",IF(K43="Afecta la Prestación del Servicio de Administración de Justicia en 20%","80%",IF(K43="Afecta la Prestación del Servicio de Administración de Justicia en más del 50%","100%",IF(K43="Cualquier acto indebido de los servidores judiciales genera altas consecuencias para la entidad","80%",IF(K43="Cualquier acto indebido de los servidores judiciales genera consecuencias desastrosas para la entidad","100%",IF(K43="Si el hecho llegara a presentarse, tendría consecuencias o efectos mínimos sobre la entidad","20%",IF(K43="Si el hecho llegara a presentarse, tendría bajo impacto o efecto sobre la entidad","40%",IF(K43="Si el hecho llegara a presentarse, tendría medianas consecuencias o efectos sobre la entidad","60%",IF(K43="Si el hecho llegara a presentarse, tendría altas consecuencias o efectos sobre la entidad","80%",IF(K43="Si el hecho llegara a presentarse, tendría desastrosas consecuencias o efectos sobre la entidad","100%")))))))))))))))))))))))))))))</f>
        <v>80%</v>
      </c>
      <c r="N43" s="375" t="str">
        <f>VLOOKUP((I43&amp;L43),Hoja1!$B$4:$C$28,2,0)</f>
        <v xml:space="preserve">Alto </v>
      </c>
      <c r="O43" s="192">
        <v>1</v>
      </c>
      <c r="P43" s="209" t="s">
        <v>490</v>
      </c>
      <c r="Q43" s="192" t="str">
        <f t="shared" si="0"/>
        <v>Probabilidad</v>
      </c>
      <c r="R43" s="192" t="s">
        <v>52</v>
      </c>
      <c r="S43" s="192" t="s">
        <v>57</v>
      </c>
      <c r="T43" s="193">
        <f>VLOOKUP(R43&amp;S43,Hoja1!$Q$4:$R$9,2,0)</f>
        <v>0.45</v>
      </c>
      <c r="U43" s="192" t="s">
        <v>59</v>
      </c>
      <c r="V43" s="192" t="s">
        <v>62</v>
      </c>
      <c r="W43" s="192" t="s">
        <v>65</v>
      </c>
      <c r="X43" s="193">
        <f>IF(Q43="Probabilidad",($J$43*T43),IF(Q43="Impacto"," "))</f>
        <v>0.45</v>
      </c>
      <c r="Y43" s="193" t="str">
        <f>IF(Z43&lt;=20%,'Tabla probabilidad'!$B$5,IF(Z43&lt;=40%,'Tabla probabilidad'!$B$6,IF(Z43&lt;=60%,'Tabla probabilidad'!$B$7,IF(Z43&lt;=80%,'Tabla probabilidad'!$B$8,IF(Z43&lt;=100%,'Tabla probabilidad'!$B$9)))))</f>
        <v>Media</v>
      </c>
      <c r="Z43" s="193">
        <f>IF(R43="Preventivo",(J43-(J43*T43)),IF(R43="Detectivo",(J43-(J43*T43)),IF(R43="Correctivo",(J43))))</f>
        <v>0.55000000000000004</v>
      </c>
      <c r="AA43" s="372" t="str">
        <f>IF(AB43&lt;=20%,'Tabla probabilidad'!$B$5,IF(AB43&lt;=40%,'Tabla probabilidad'!$B$6,IF(AB43&lt;=60%,'Tabla probabilidad'!$B$7,IF(AB43&lt;=80%,'Tabla probabilidad'!$B$8,IF(AB43&lt;=100%,'Tabla probabilidad'!$B$9)))))</f>
        <v>Media</v>
      </c>
      <c r="AB43" s="372">
        <f>AVERAGE(Z43:Z47)</f>
        <v>0.59000000000000008</v>
      </c>
      <c r="AC43" s="193" t="str">
        <f t="shared" si="1"/>
        <v>Mayor</v>
      </c>
      <c r="AD43" s="193">
        <f>IF(Q43="Probabilidad",(($M$43-0)),IF(Q43="Impacto",($M$43-($M$43*T43))))</f>
        <v>0.8</v>
      </c>
      <c r="AE43" s="372" t="str">
        <f>IF(AF43&lt;=20%,"Leve",IF(AF43&lt;=40%,"Menor",IF(AF43&lt;=60%,"Moderado",IF(AF43&lt;=80%,"Mayor",IF(AF43&lt;=100%,"Catastrófico")))))</f>
        <v>Mayor</v>
      </c>
      <c r="AF43" s="372">
        <f>AVERAGE(AD43:AD47)</f>
        <v>0.8</v>
      </c>
      <c r="AG43" s="369" t="str">
        <f>VLOOKUP(AA43&amp;AE43,Hoja1!$B$4:$C$28,2,0)</f>
        <v xml:space="preserve">Alto </v>
      </c>
      <c r="AH43" s="375" t="s">
        <v>311</v>
      </c>
      <c r="AI43" s="375"/>
      <c r="AJ43" s="375"/>
      <c r="AK43" s="375"/>
      <c r="AL43" s="375"/>
      <c r="AM43" s="375"/>
      <c r="AN43" s="375"/>
    </row>
    <row r="44" spans="1:40" ht="65.25" customHeight="1" x14ac:dyDescent="0.25">
      <c r="A44" s="375"/>
      <c r="B44" s="370"/>
      <c r="C44" s="375"/>
      <c r="D44" s="377"/>
      <c r="E44" s="375"/>
      <c r="F44" s="375"/>
      <c r="G44" s="375"/>
      <c r="H44" s="375"/>
      <c r="I44" s="385"/>
      <c r="J44" s="386"/>
      <c r="K44" s="375"/>
      <c r="L44" s="382"/>
      <c r="M44" s="382"/>
      <c r="N44" s="375"/>
      <c r="O44" s="192">
        <v>2</v>
      </c>
      <c r="P44" s="209" t="s">
        <v>491</v>
      </c>
      <c r="Q44" s="192" t="str">
        <f t="shared" si="0"/>
        <v>Probabilidad</v>
      </c>
      <c r="R44" s="192" t="s">
        <v>52</v>
      </c>
      <c r="S44" s="192" t="s">
        <v>57</v>
      </c>
      <c r="T44" s="193">
        <f>VLOOKUP(R44&amp;S44,Hoja1!$Q$4:$R$9,2,0)</f>
        <v>0.45</v>
      </c>
      <c r="U44" s="192" t="s">
        <v>59</v>
      </c>
      <c r="V44" s="192" t="s">
        <v>62</v>
      </c>
      <c r="W44" s="192" t="s">
        <v>65</v>
      </c>
      <c r="X44" s="193">
        <f t="shared" ref="X44:X47" si="22">IF(Q44="Probabilidad",($J$43*T44),IF(Q44="Impacto"," "))</f>
        <v>0.45</v>
      </c>
      <c r="Y44" s="193" t="str">
        <f>IF(Z44&lt;=20%,'Tabla probabilidad'!$B$5,IF(Z44&lt;=40%,'Tabla probabilidad'!$B$6,IF(Z44&lt;=60%,'Tabla probabilidad'!$B$7,IF(Z44&lt;=80%,'Tabla probabilidad'!$B$8,IF(Z44&lt;=100%,'Tabla probabilidad'!$B$9)))))</f>
        <v>Media</v>
      </c>
      <c r="Z44" s="193">
        <f>IF(R44="Preventivo",(J43-(J43*T44)),IF(R44="Detectivo",(J43-(J43*T44)),IF(R44="Correctivo",(J43))))</f>
        <v>0.55000000000000004</v>
      </c>
      <c r="AA44" s="373"/>
      <c r="AB44" s="373"/>
      <c r="AC44" s="193" t="str">
        <f t="shared" si="1"/>
        <v>Mayor</v>
      </c>
      <c r="AD44" s="193">
        <f t="shared" ref="AD44:AD47" si="23">IF(Q44="Probabilidad",(($M$43-0)),IF(Q44="Impacto",($M$43-($M$43*T44))))</f>
        <v>0.8</v>
      </c>
      <c r="AE44" s="373"/>
      <c r="AF44" s="373"/>
      <c r="AG44" s="370"/>
      <c r="AH44" s="375"/>
      <c r="AI44" s="375"/>
      <c r="AJ44" s="375"/>
      <c r="AK44" s="375"/>
      <c r="AL44" s="375"/>
      <c r="AM44" s="375"/>
      <c r="AN44" s="375"/>
    </row>
    <row r="45" spans="1:40" ht="96.75" customHeight="1" x14ac:dyDescent="0.25">
      <c r="A45" s="375"/>
      <c r="B45" s="370"/>
      <c r="C45" s="375"/>
      <c r="D45" s="377"/>
      <c r="E45" s="375"/>
      <c r="F45" s="375"/>
      <c r="G45" s="375"/>
      <c r="H45" s="375"/>
      <c r="I45" s="385"/>
      <c r="J45" s="386"/>
      <c r="K45" s="375"/>
      <c r="L45" s="382"/>
      <c r="M45" s="382"/>
      <c r="N45" s="375"/>
      <c r="O45" s="192">
        <v>3</v>
      </c>
      <c r="P45" s="209" t="s">
        <v>492</v>
      </c>
      <c r="Q45" s="192" t="str">
        <f t="shared" si="0"/>
        <v>Probabilidad</v>
      </c>
      <c r="R45" s="192" t="s">
        <v>52</v>
      </c>
      <c r="S45" s="192" t="s">
        <v>57</v>
      </c>
      <c r="T45" s="193">
        <f>VLOOKUP(R45&amp;S45,Hoja1!$Q$4:$R$9,2,0)</f>
        <v>0.45</v>
      </c>
      <c r="U45" s="192" t="s">
        <v>59</v>
      </c>
      <c r="V45" s="192" t="s">
        <v>62</v>
      </c>
      <c r="W45" s="192" t="s">
        <v>65</v>
      </c>
      <c r="X45" s="193">
        <f t="shared" si="22"/>
        <v>0.45</v>
      </c>
      <c r="Y45" s="193" t="str">
        <f>IF(Z45&lt;=20%,'Tabla probabilidad'!$B$5,IF(Z45&lt;=40%,'Tabla probabilidad'!$B$6,IF(Z45&lt;=60%,'Tabla probabilidad'!$B$7,IF(Z45&lt;=80%,'Tabla probabilidad'!$B$8,IF(Z45&lt;=100%,'Tabla probabilidad'!$B$9)))))</f>
        <v>Media</v>
      </c>
      <c r="Z45" s="193">
        <f>IF(R45="Preventivo",(J43-(J43*T45)),IF(R45="Detectivo",(J43-(J43*T45)),IF(R45="Correctivo",(J43))))</f>
        <v>0.55000000000000004</v>
      </c>
      <c r="AA45" s="373"/>
      <c r="AB45" s="373"/>
      <c r="AC45" s="193" t="str">
        <f t="shared" si="1"/>
        <v>Mayor</v>
      </c>
      <c r="AD45" s="193">
        <f t="shared" si="23"/>
        <v>0.8</v>
      </c>
      <c r="AE45" s="373"/>
      <c r="AF45" s="373"/>
      <c r="AG45" s="370"/>
      <c r="AH45" s="375"/>
      <c r="AI45" s="375"/>
      <c r="AJ45" s="375"/>
      <c r="AK45" s="375"/>
      <c r="AL45" s="375"/>
      <c r="AM45" s="375"/>
      <c r="AN45" s="375"/>
    </row>
    <row r="46" spans="1:40" ht="81.75" customHeight="1" thickBot="1" x14ac:dyDescent="0.3">
      <c r="A46" s="375"/>
      <c r="B46" s="370"/>
      <c r="C46" s="375"/>
      <c r="D46" s="377"/>
      <c r="E46" s="375"/>
      <c r="F46" s="375"/>
      <c r="G46" s="375"/>
      <c r="H46" s="375"/>
      <c r="I46" s="385"/>
      <c r="J46" s="386"/>
      <c r="K46" s="375"/>
      <c r="L46" s="382"/>
      <c r="M46" s="382"/>
      <c r="N46" s="375"/>
      <c r="O46" s="192">
        <v>4</v>
      </c>
      <c r="P46" s="210" t="s">
        <v>370</v>
      </c>
      <c r="Q46" s="192" t="str">
        <f t="shared" si="0"/>
        <v>Probabilidad</v>
      </c>
      <c r="R46" s="192" t="s">
        <v>53</v>
      </c>
      <c r="S46" s="192" t="s">
        <v>57</v>
      </c>
      <c r="T46" s="193">
        <f>VLOOKUP(R46&amp;S46,Hoja1!$Q$4:$R$9,2,0)</f>
        <v>0.35</v>
      </c>
      <c r="U46" s="192" t="s">
        <v>59</v>
      </c>
      <c r="V46" s="192" t="s">
        <v>62</v>
      </c>
      <c r="W46" s="192" t="s">
        <v>65</v>
      </c>
      <c r="X46" s="193">
        <f t="shared" si="22"/>
        <v>0.35</v>
      </c>
      <c r="Y46" s="193" t="str">
        <f>IF(Z46&lt;=20%,'Tabla probabilidad'!$B$5,IF(Z46&lt;=40%,'Tabla probabilidad'!$B$6,IF(Z46&lt;=60%,'Tabla probabilidad'!$B$7,IF(Z46&lt;=80%,'Tabla probabilidad'!$B$8,IF(Z46&lt;=100%,'Tabla probabilidad'!$B$9)))))</f>
        <v>Alta</v>
      </c>
      <c r="Z46" s="193">
        <f>IF(R46="Preventivo",(J43-(J43*T46)),IF(R46="Detectivo",(J43-(J43*T46)),IF(R46="Correctivo",(J43))))</f>
        <v>0.65</v>
      </c>
      <c r="AA46" s="373"/>
      <c r="AB46" s="373"/>
      <c r="AC46" s="193" t="str">
        <f t="shared" si="1"/>
        <v>Mayor</v>
      </c>
      <c r="AD46" s="193">
        <f t="shared" si="23"/>
        <v>0.8</v>
      </c>
      <c r="AE46" s="373"/>
      <c r="AF46" s="373"/>
      <c r="AG46" s="370"/>
      <c r="AH46" s="375"/>
      <c r="AI46" s="375"/>
      <c r="AJ46" s="375"/>
      <c r="AK46" s="375"/>
      <c r="AL46" s="375"/>
      <c r="AM46" s="375"/>
      <c r="AN46" s="375"/>
    </row>
    <row r="47" spans="1:40" ht="74.25" customHeight="1" thickBot="1" x14ac:dyDescent="0.3">
      <c r="A47" s="375"/>
      <c r="B47" s="371"/>
      <c r="C47" s="375"/>
      <c r="D47" s="378"/>
      <c r="E47" s="375"/>
      <c r="F47" s="375"/>
      <c r="G47" s="375"/>
      <c r="H47" s="375"/>
      <c r="I47" s="385"/>
      <c r="J47" s="386"/>
      <c r="K47" s="375"/>
      <c r="L47" s="382"/>
      <c r="M47" s="382"/>
      <c r="N47" s="375"/>
      <c r="O47" s="192">
        <v>5</v>
      </c>
      <c r="P47" s="201" t="s">
        <v>366</v>
      </c>
      <c r="Q47" s="192" t="str">
        <f t="shared" si="0"/>
        <v>Probabilidad</v>
      </c>
      <c r="R47" s="192" t="s">
        <v>53</v>
      </c>
      <c r="S47" s="192" t="s">
        <v>57</v>
      </c>
      <c r="T47" s="193">
        <f>VLOOKUP(R47&amp;S47,Hoja1!$Q$4:$R$9,2,0)</f>
        <v>0.35</v>
      </c>
      <c r="U47" s="192" t="s">
        <v>59</v>
      </c>
      <c r="V47" s="192" t="s">
        <v>62</v>
      </c>
      <c r="W47" s="192" t="s">
        <v>65</v>
      </c>
      <c r="X47" s="193">
        <f t="shared" si="22"/>
        <v>0.35</v>
      </c>
      <c r="Y47" s="193" t="str">
        <f>IF(Z47&lt;=20%,'Tabla probabilidad'!$B$5,IF(Z47&lt;=40%,'Tabla probabilidad'!$B$6,IF(Z47&lt;=60%,'Tabla probabilidad'!$B$7,IF(Z47&lt;=80%,'Tabla probabilidad'!$B$8,IF(Z47&lt;=100%,'Tabla probabilidad'!$B$9)))))</f>
        <v>Alta</v>
      </c>
      <c r="Z47" s="193">
        <f>IF(R47="Preventivo",(J43-(J43*T47)),IF(R47="Detectivo",(J43-(J43*T47)),IF(R47="Correctivo",(J43))))</f>
        <v>0.65</v>
      </c>
      <c r="AA47" s="374"/>
      <c r="AB47" s="374"/>
      <c r="AC47" s="193" t="str">
        <f t="shared" si="1"/>
        <v>Mayor</v>
      </c>
      <c r="AD47" s="193">
        <f t="shared" si="23"/>
        <v>0.8</v>
      </c>
      <c r="AE47" s="374"/>
      <c r="AF47" s="374"/>
      <c r="AG47" s="371"/>
      <c r="AH47" s="375"/>
      <c r="AI47" s="375"/>
      <c r="AJ47" s="375"/>
      <c r="AK47" s="375"/>
      <c r="AL47" s="375"/>
      <c r="AM47" s="375"/>
      <c r="AN47" s="375"/>
    </row>
    <row r="48" spans="1:40" ht="48" customHeight="1" x14ac:dyDescent="0.25">
      <c r="A48" s="375">
        <v>9</v>
      </c>
      <c r="B48" s="369" t="s">
        <v>483</v>
      </c>
      <c r="C48" s="375" t="s">
        <v>360</v>
      </c>
      <c r="D48" s="383" t="s">
        <v>373</v>
      </c>
      <c r="E48" s="375" t="s">
        <v>379</v>
      </c>
      <c r="F48" s="375" t="s">
        <v>372</v>
      </c>
      <c r="G48" s="375" t="s">
        <v>344</v>
      </c>
      <c r="H48" s="375">
        <v>10000</v>
      </c>
      <c r="I48" s="385" t="str">
        <f>IF(H48&lt;=2,'Tabla probabilidad'!$B$5,IF(H48&lt;=24,'Tabla probabilidad'!$B$6,IF(H48&lt;=500,'Tabla probabilidad'!$B$7,IF(H48&lt;=5000,'Tabla probabilidad'!$B$8,IF(H48&gt;5000,'Tabla probabilidad'!$B$9)))))</f>
        <v>Muy Alta</v>
      </c>
      <c r="J48" s="386">
        <f>IF(H48&lt;=2,'Tabla probabilidad'!$D$5,IF(H48&lt;=24,'Tabla probabilidad'!$D$6,IF(H48&lt;=500,'Tabla probabilidad'!$D$7,IF(H48&lt;=5000,'Tabla probabilidad'!$D$8,IF(H48&gt;5000,'Tabla probabilidad'!$D$9)))))</f>
        <v>1</v>
      </c>
      <c r="K48" s="375" t="s">
        <v>356</v>
      </c>
      <c r="L48" s="375" t="str">
        <f>IF(K48="El riesgo afecta la imagen de alguna área de la organización","Leve",IF(K48="El riesgo afecta la imagen de la entidad internamente, de conocimiento general, nivel interno, alta dirección, contratista y/o de provedores","Menor",IF(K48="El riesgo afecta la imagen de la entidad con algunos usuarios de relevancia frente al logro de los objetivos","Moderado",IF(K48="El riesgo afecta la imagen de de la entidad con efecto publicitario sostenido a nivel del sector justicia","Mayor",IF(K48="El riesgo afecta la imagen de la entidad a nivel nacional, con efecto publicitarios sostenible a nivel país","Catastrófico",IF(K48="Impacto que afecte la ejecución presupuestal en un valor ≥0,5%.","Leve",IF(K48="Impacto que afecte la ejecución presupuestal en un valor ≥1%.","Menor",IF(K48="Impacto que afecte la ejecución presupuestal en un valor ≥5%.","Moderado",IF(K48="Impacto que afecte la ejecución presupuestal en un valor ≥20%.","Mayor",IF(K48="Impacto que afecte la ejecución presupuestal en un valor ≥50%.","Catastrófico",IF(K48="Incumplimiento máximo del 5% de la meta planeada","Leve",IF(K48="Incumplimiento máximo del 15% de la meta planeada","Menor",IF(K48="Incumplimiento máximo del 20% de la meta planeada","Moderado",IF(K48="Incumplimiento máximo del 50% de la meta planeada","Mayor",IF(K48="Incumplimiento máximo del 80% de la meta planeada","Catastrófico",IF(K48="Cualquier afectación a la violacion de los derechos de los ciudadanos se considera con consecuencias altas","Mayor",IF(K48="Cualquier afectación a la violacion de los derechos de los ciudadanos se considera con consecuencias desastrosas","Catastrófico",IF(K48="Afecta la Prestación del Servicio de Administración de Justicia en 5%","Leve",IF(K48="Afecta la Prestación del Servicio de Administración de Justicia en 10%","Menor",IF(K48="Afecta la Prestación del Servicio de Administración de Justicia en 15%","Moderado",IF(K48="Afecta la Prestación del Servicio de Administración de Justicia en 20%","Mayor",IF(K48="Afecta la Prestación del Servicio de Administración de Justicia en más del 50%","Catastrófico",IF(K48="Cualquier acto indebido de los servidores judiciales genera altas consecuencias para la entidad","Mayor",IF(K48="Cualquier acto indebido de los servidores judiciales genera consecuencias desastrosas para la entidad","Catastrófico",IF(K48="Si el hecho llegara a presentarse, tendría consecuencias o efectos mínimos sobre la entidad","Leve",IF(K48="Si el hecho llegara a presentarse, tendría bajo impacto o efecto sobre la entidad","Menor",IF(K48="Si el hecho llegara a presentarse, tendría medianas consecuencias o efectos sobre la entidad","Moderado",IF(K48="Si el hecho llegara a presentarse, tendría altas consecuencias o efectos sobre la entidad","Mayor",IF(K48="Si el hecho llegara a presentarse, tendría desastrosas consecuencias o efectos sobre la entidad","Catastrófico")))))))))))))))))))))))))))))</f>
        <v>Moderado</v>
      </c>
      <c r="M48" s="375" t="str">
        <f>IF(K48="El riesgo afecta la imagen de alguna área de la organización","20%",IF(K48="El riesgo afecta la imagen de la entidad internamente, de conocimiento general, nivel interno, alta dirección, contratista y/o de provedores","40%",IF(K48="El riesgo afecta la imagen de la entidad con algunos usuarios de relevancia frente al logro de los objetivos","60%",IF(K48="El riesgo afecta la imagen de de la entidad con efecto publicitario sostenido a nivel del sector justicia","80%",IF(K48="El riesgo afecta la imagen de la entidad a nivel nacional, con efecto publicitarios sostenible a nivel país","100%",IF(K48="Impacto que afecte la ejecución presupuestal en un valor ≥0,5%.","20%",IF(K48="Impacto que afecte la ejecución presupuestal en un valor ≥1%.","40%",IF(K48="Impacto que afecte la ejecución presupuestal en un valor ≥5%.","60%",IF(K48="Impacto que afecte la ejecución presupuestal en un valor ≥20%.","80%",IF(K48="Impacto que afecte la ejecución presupuestal en un valor ≥50%.","100%",IF(K48="Incumplimiento máximo del 5% de la meta planeada","20%",IF(K48="Incumplimiento máximo del 15% de la meta planeada","40%",IF(K48="Incumplimiento máximo del 20% de la meta planeada","60%",IF(K48="Incumplimiento máximo del 50% de la meta planeada","80%",IF(K48="Incumplimiento máximo del 80% de la meta planeada","100%",IF(K48="Cualquier afectación a la violacion de los derechos de los ciudadanos se considera con consecuencias altas","80%",IF(K48="Cualquier afectación a la violacion de los derechos de los ciudadanos se considera con consecuencias desastrosas","100%",IF(K48="Afecta la Prestación del Servicio de Administración de Justicia en 5%","20%",IF(K48="Afecta la Prestación del Servicio de Administración de Justicia en 10%","40%",IF(K48="Afecta la Prestación del Servicio de Administración de Justicia en 15%","60%",IF(K48="Afecta la Prestación del Servicio de Administración de Justicia en 20%","80%",IF(K48="Afecta la Prestación del Servicio de Administración de Justicia en más del 50%","100%",IF(K48="Cualquier acto indebido de los servidores judiciales genera altas consecuencias para la entidad","80%",IF(K48="Cualquier acto indebido de los servidores judiciales genera consecuencias desastrosas para la entidad","100%",IF(K48="Si el hecho llegara a presentarse, tendría consecuencias o efectos mínimos sobre la entidad","20%",IF(K48="Si el hecho llegara a presentarse, tendría bajo impacto o efecto sobre la entidad","40%",IF(K48="Si el hecho llegara a presentarse, tendría medianas consecuencias o efectos sobre la entidad","60%",IF(K48="Si el hecho llegara a presentarse, tendría altas consecuencias o efectos sobre la entidad","80%",IF(K48="Si el hecho llegara a presentarse, tendría desastrosas consecuencias o efectos sobre la entidad","100%")))))))))))))))))))))))))))))</f>
        <v>60%</v>
      </c>
      <c r="N48" s="375" t="str">
        <f>VLOOKUP((I48&amp;L48),Hoja1!$B$4:$C$28,2,0)</f>
        <v xml:space="preserve">Alto </v>
      </c>
      <c r="O48" s="192">
        <v>1</v>
      </c>
      <c r="P48" s="209" t="s">
        <v>374</v>
      </c>
      <c r="Q48" s="192" t="str">
        <f t="shared" si="0"/>
        <v>Probabilidad</v>
      </c>
      <c r="R48" s="192" t="s">
        <v>52</v>
      </c>
      <c r="S48" s="192" t="s">
        <v>57</v>
      </c>
      <c r="T48" s="193">
        <f>VLOOKUP(R48&amp;S48,Hoja1!$Q$4:$R$9,2,0)</f>
        <v>0.45</v>
      </c>
      <c r="U48" s="192" t="s">
        <v>59</v>
      </c>
      <c r="V48" s="192" t="s">
        <v>62</v>
      </c>
      <c r="W48" s="192" t="s">
        <v>65</v>
      </c>
      <c r="X48" s="193">
        <f>IF(Q48="Probabilidad",($J$48*T48),IF(Q48="Impacto"," "))</f>
        <v>0.45</v>
      </c>
      <c r="Y48" s="193" t="str">
        <f>IF(Z48&lt;=20%,'Tabla probabilidad'!$B$5,IF(Z48&lt;=40%,'Tabla probabilidad'!$B$6,IF(Z48&lt;=60%,'Tabla probabilidad'!$B$7,IF(Z48&lt;=80%,'Tabla probabilidad'!$B$8,IF(Z48&lt;=100%,'Tabla probabilidad'!$B$9)))))</f>
        <v>Media</v>
      </c>
      <c r="Z48" s="193">
        <f>IF(R48="Preventivo",(J48-(J48*T48)),IF(R48="Detectivo",(J48-(J48*T48)),IF(R48="Correctivo",(J48))))</f>
        <v>0.55000000000000004</v>
      </c>
      <c r="AA48" s="372" t="str">
        <f>IF(AB48&lt;=20%,'Tabla probabilidad'!$B$5,IF(AB48&lt;=40%,'Tabla probabilidad'!$B$6,IF(AB48&lt;=60%,'Tabla probabilidad'!$B$7,IF(AB48&lt;=80%,'Tabla probabilidad'!$B$8,IF(AB48&lt;=100%,'Tabla probabilidad'!$B$9)))))</f>
        <v>Media</v>
      </c>
      <c r="AB48" s="372">
        <f>AVERAGE(Z48:Z52)</f>
        <v>0.55000000000000004</v>
      </c>
      <c r="AC48" s="193" t="str">
        <f t="shared" si="1"/>
        <v>Moderado</v>
      </c>
      <c r="AD48" s="193">
        <f>IF(Q48="Probabilidad",(($M$48-0)),IF(Q48="Impacto",($M$48-($M$48*T48))))</f>
        <v>0.6</v>
      </c>
      <c r="AE48" s="372" t="str">
        <f>IF(AF48&lt;=20%,"Leve",IF(AF48&lt;=40%,"Menor",IF(AF48&lt;=60%,"Moderado",IF(AF48&lt;=80%,"Mayor",IF(AF48&lt;=100%,"Catastrófico")))))</f>
        <v>Moderado</v>
      </c>
      <c r="AF48" s="372">
        <f>AVERAGE(AD48:AD52)</f>
        <v>0.6</v>
      </c>
      <c r="AG48" s="369" t="str">
        <f>VLOOKUP(AA48&amp;AE48,Hoja1!$B$4:$C$28,2,0)</f>
        <v>Moderado</v>
      </c>
      <c r="AH48" s="375" t="s">
        <v>310</v>
      </c>
      <c r="AI48" s="375"/>
      <c r="AJ48" s="375"/>
      <c r="AK48" s="375"/>
      <c r="AL48" s="375"/>
      <c r="AM48" s="375"/>
      <c r="AN48" s="375"/>
    </row>
    <row r="49" spans="1:40" ht="55.5" customHeight="1" x14ac:dyDescent="0.25">
      <c r="A49" s="375"/>
      <c r="B49" s="370"/>
      <c r="C49" s="375"/>
      <c r="D49" s="377"/>
      <c r="E49" s="375"/>
      <c r="F49" s="375"/>
      <c r="G49" s="375"/>
      <c r="H49" s="375"/>
      <c r="I49" s="385"/>
      <c r="J49" s="386"/>
      <c r="K49" s="375"/>
      <c r="L49" s="382"/>
      <c r="M49" s="382"/>
      <c r="N49" s="375"/>
      <c r="O49" s="192">
        <v>2</v>
      </c>
      <c r="P49" s="209" t="s">
        <v>375</v>
      </c>
      <c r="Q49" s="192" t="str">
        <f t="shared" si="0"/>
        <v>Probabilidad</v>
      </c>
      <c r="R49" s="192" t="s">
        <v>52</v>
      </c>
      <c r="S49" s="192" t="s">
        <v>57</v>
      </c>
      <c r="T49" s="193">
        <f>VLOOKUP(R49&amp;S49,Hoja1!$Q$4:$R$9,2,0)</f>
        <v>0.45</v>
      </c>
      <c r="U49" s="192" t="s">
        <v>59</v>
      </c>
      <c r="V49" s="192" t="s">
        <v>62</v>
      </c>
      <c r="W49" s="192" t="s">
        <v>65</v>
      </c>
      <c r="X49" s="193">
        <f t="shared" ref="X49:X52" si="24">IF(Q49="Probabilidad",($J$48*T49),IF(Q49="Impacto"," "))</f>
        <v>0.45</v>
      </c>
      <c r="Y49" s="193" t="str">
        <f>IF(Z49&lt;=20%,'Tabla probabilidad'!$B$5,IF(Z49&lt;=40%,'Tabla probabilidad'!$B$6,IF(Z49&lt;=60%,'Tabla probabilidad'!$B$7,IF(Z49&lt;=80%,'Tabla probabilidad'!$B$8,IF(Z49&lt;=100%,'Tabla probabilidad'!$B$9)))))</f>
        <v>Media</v>
      </c>
      <c r="Z49" s="193">
        <f>IF(R49="Preventivo",(J48-(J48*T49)),IF(R49="Detectivo",(J48-(J48*T49)),IF(R49="Correctivo",(J48))))</f>
        <v>0.55000000000000004</v>
      </c>
      <c r="AA49" s="373"/>
      <c r="AB49" s="373"/>
      <c r="AC49" s="193" t="str">
        <f t="shared" si="1"/>
        <v>Moderado</v>
      </c>
      <c r="AD49" s="193">
        <f t="shared" ref="AD49:AD52" si="25">IF(Q49="Probabilidad",(($M$48-0)),IF(Q49="Impacto",($M$48-($M$48*T49))))</f>
        <v>0.6</v>
      </c>
      <c r="AE49" s="373"/>
      <c r="AF49" s="373"/>
      <c r="AG49" s="370"/>
      <c r="AH49" s="375"/>
      <c r="AI49" s="375"/>
      <c r="AJ49" s="375"/>
      <c r="AK49" s="375"/>
      <c r="AL49" s="375"/>
      <c r="AM49" s="375"/>
      <c r="AN49" s="375"/>
    </row>
    <row r="50" spans="1:40" ht="42" customHeight="1" x14ac:dyDescent="0.25">
      <c r="A50" s="375"/>
      <c r="B50" s="370"/>
      <c r="C50" s="375"/>
      <c r="D50" s="377"/>
      <c r="E50" s="375"/>
      <c r="F50" s="375"/>
      <c r="G50" s="375"/>
      <c r="H50" s="375"/>
      <c r="I50" s="385"/>
      <c r="J50" s="386"/>
      <c r="K50" s="375"/>
      <c r="L50" s="382"/>
      <c r="M50" s="382"/>
      <c r="N50" s="375"/>
      <c r="O50" s="192">
        <v>3</v>
      </c>
      <c r="P50" s="209" t="s">
        <v>376</v>
      </c>
      <c r="Q50" s="192" t="str">
        <f t="shared" si="0"/>
        <v>Probabilidad</v>
      </c>
      <c r="R50" s="192" t="s">
        <v>52</v>
      </c>
      <c r="S50" s="192" t="s">
        <v>57</v>
      </c>
      <c r="T50" s="193">
        <f>VLOOKUP(R50&amp;S50,Hoja1!$Q$4:$R$9,2,0)</f>
        <v>0.45</v>
      </c>
      <c r="U50" s="192" t="s">
        <v>59</v>
      </c>
      <c r="V50" s="192" t="s">
        <v>62</v>
      </c>
      <c r="W50" s="192" t="s">
        <v>65</v>
      </c>
      <c r="X50" s="193">
        <f t="shared" si="24"/>
        <v>0.45</v>
      </c>
      <c r="Y50" s="193" t="str">
        <f>IF(Z50&lt;=20%,'Tabla probabilidad'!$B$5,IF(Z50&lt;=40%,'Tabla probabilidad'!$B$6,IF(Z50&lt;=60%,'Tabla probabilidad'!$B$7,IF(Z50&lt;=80%,'Tabla probabilidad'!$B$8,IF(Z50&lt;=100%,'Tabla probabilidad'!$B$9)))))</f>
        <v>Media</v>
      </c>
      <c r="Z50" s="193">
        <f>IF(R50="Preventivo",(J48-(J48*T50)),IF(R50="Detectivo",(J48-(J48*T50)),IF(R50="Correctivo",(J48))))</f>
        <v>0.55000000000000004</v>
      </c>
      <c r="AA50" s="373"/>
      <c r="AB50" s="373"/>
      <c r="AC50" s="193" t="str">
        <f t="shared" si="1"/>
        <v>Moderado</v>
      </c>
      <c r="AD50" s="193">
        <f t="shared" si="25"/>
        <v>0.6</v>
      </c>
      <c r="AE50" s="373"/>
      <c r="AF50" s="373"/>
      <c r="AG50" s="370"/>
      <c r="AH50" s="375"/>
      <c r="AI50" s="375"/>
      <c r="AJ50" s="375"/>
      <c r="AK50" s="375"/>
      <c r="AL50" s="375"/>
      <c r="AM50" s="375"/>
      <c r="AN50" s="375"/>
    </row>
    <row r="51" spans="1:40" ht="96.75" customHeight="1" thickBot="1" x14ac:dyDescent="0.3">
      <c r="A51" s="375"/>
      <c r="B51" s="370"/>
      <c r="C51" s="375"/>
      <c r="D51" s="377"/>
      <c r="E51" s="375"/>
      <c r="F51" s="375"/>
      <c r="G51" s="375"/>
      <c r="H51" s="375"/>
      <c r="I51" s="385"/>
      <c r="J51" s="386"/>
      <c r="K51" s="375"/>
      <c r="L51" s="382"/>
      <c r="M51" s="382"/>
      <c r="N51" s="375"/>
      <c r="O51" s="192">
        <v>4</v>
      </c>
      <c r="P51" s="210" t="s">
        <v>377</v>
      </c>
      <c r="Q51" s="192" t="str">
        <f t="shared" si="0"/>
        <v>Probabilidad</v>
      </c>
      <c r="R51" s="192" t="s">
        <v>52</v>
      </c>
      <c r="S51" s="192" t="s">
        <v>57</v>
      </c>
      <c r="T51" s="193">
        <f>VLOOKUP(R51&amp;S51,Hoja1!$Q$4:$R$9,2,0)</f>
        <v>0.45</v>
      </c>
      <c r="U51" s="192" t="s">
        <v>59</v>
      </c>
      <c r="V51" s="192" t="s">
        <v>62</v>
      </c>
      <c r="W51" s="192" t="s">
        <v>65</v>
      </c>
      <c r="X51" s="193">
        <f t="shared" si="24"/>
        <v>0.45</v>
      </c>
      <c r="Y51" s="193" t="str">
        <f>IF(Z51&lt;=20%,'Tabla probabilidad'!$B$5,IF(Z51&lt;=40%,'Tabla probabilidad'!$B$6,IF(Z51&lt;=60%,'Tabla probabilidad'!$B$7,IF(Z51&lt;=80%,'Tabla probabilidad'!$B$8,IF(Z51&lt;=100%,'Tabla probabilidad'!$B$9)))))</f>
        <v>Media</v>
      </c>
      <c r="Z51" s="193">
        <f>IF(R51="Preventivo",(J48-(J48*T51)),IF(R51="Detectivo",(J48-(J48*T51)),IF(R51="Correctivo",(J48))))</f>
        <v>0.55000000000000004</v>
      </c>
      <c r="AA51" s="373"/>
      <c r="AB51" s="373"/>
      <c r="AC51" s="193" t="str">
        <f t="shared" si="1"/>
        <v>Moderado</v>
      </c>
      <c r="AD51" s="193">
        <f t="shared" si="25"/>
        <v>0.6</v>
      </c>
      <c r="AE51" s="373"/>
      <c r="AF51" s="373"/>
      <c r="AG51" s="370"/>
      <c r="AH51" s="375"/>
      <c r="AI51" s="375"/>
      <c r="AJ51" s="375"/>
      <c r="AK51" s="375"/>
      <c r="AL51" s="375"/>
      <c r="AM51" s="375"/>
      <c r="AN51" s="375"/>
    </row>
    <row r="52" spans="1:40" ht="104.25" customHeight="1" x14ac:dyDescent="0.25">
      <c r="A52" s="369"/>
      <c r="B52" s="371"/>
      <c r="C52" s="375"/>
      <c r="D52" s="377"/>
      <c r="E52" s="369"/>
      <c r="F52" s="369"/>
      <c r="G52" s="369"/>
      <c r="H52" s="369"/>
      <c r="I52" s="379"/>
      <c r="J52" s="372"/>
      <c r="K52" s="375"/>
      <c r="L52" s="382"/>
      <c r="M52" s="382"/>
      <c r="N52" s="369"/>
      <c r="O52" s="205">
        <v>5</v>
      </c>
      <c r="P52" s="209" t="s">
        <v>378</v>
      </c>
      <c r="Q52" s="205" t="str">
        <f t="shared" si="0"/>
        <v>Probabilidad</v>
      </c>
      <c r="R52" s="205" t="s">
        <v>52</v>
      </c>
      <c r="S52" s="205" t="s">
        <v>57</v>
      </c>
      <c r="T52" s="206">
        <f>VLOOKUP(R52&amp;S52,Hoja1!$Q$4:$R$9,2,0)</f>
        <v>0.45</v>
      </c>
      <c r="U52" s="205" t="s">
        <v>59</v>
      </c>
      <c r="V52" s="205" t="s">
        <v>62</v>
      </c>
      <c r="W52" s="205" t="s">
        <v>65</v>
      </c>
      <c r="X52" s="206">
        <f t="shared" si="24"/>
        <v>0.45</v>
      </c>
      <c r="Y52" s="206" t="str">
        <f>IF(Z52&lt;=20%,'Tabla probabilidad'!$B$5,IF(Z52&lt;=40%,'Tabla probabilidad'!$B$6,IF(Z52&lt;=60%,'Tabla probabilidad'!$B$7,IF(Z52&lt;=80%,'Tabla probabilidad'!$B$8,IF(Z52&lt;=100%,'Tabla probabilidad'!$B$9)))))</f>
        <v>Media</v>
      </c>
      <c r="Z52" s="206">
        <f>IF(R52="Preventivo",(J48-(J48*T52)),IF(R52="Detectivo",(J48-(J48*T52)),IF(R52="Correctivo",(J48))))</f>
        <v>0.55000000000000004</v>
      </c>
      <c r="AA52" s="373"/>
      <c r="AB52" s="373"/>
      <c r="AC52" s="206" t="str">
        <f t="shared" si="1"/>
        <v>Moderado</v>
      </c>
      <c r="AD52" s="206">
        <f t="shared" si="25"/>
        <v>0.6</v>
      </c>
      <c r="AE52" s="373"/>
      <c r="AF52" s="373"/>
      <c r="AG52" s="370"/>
      <c r="AH52" s="375"/>
      <c r="AI52" s="375"/>
      <c r="AJ52" s="375"/>
      <c r="AK52" s="375"/>
      <c r="AL52" s="375"/>
      <c r="AM52" s="375"/>
      <c r="AN52" s="375"/>
    </row>
    <row r="53" spans="1:40" ht="123.75" customHeight="1" x14ac:dyDescent="0.25">
      <c r="A53" s="375">
        <v>10</v>
      </c>
      <c r="B53" s="369" t="s">
        <v>484</v>
      </c>
      <c r="C53" s="375" t="s">
        <v>386</v>
      </c>
      <c r="D53" s="376" t="s">
        <v>395</v>
      </c>
      <c r="E53" s="375" t="s">
        <v>381</v>
      </c>
      <c r="F53" s="375" t="s">
        <v>380</v>
      </c>
      <c r="G53" s="375" t="s">
        <v>427</v>
      </c>
      <c r="H53" s="375">
        <v>120</v>
      </c>
      <c r="I53" s="385" t="str">
        <f>IF(H53&lt;=2,'Tabla probabilidad'!$B$5,IF(H53&lt;=24,'Tabla probabilidad'!$B$6,IF(H53&lt;=500,'Tabla probabilidad'!$B$7,IF(H53&lt;=5000,'Tabla probabilidad'!$B$8,IF(H53&gt;5000,'Tabla probabilidad'!$B$9)))))</f>
        <v>Media</v>
      </c>
      <c r="J53" s="386">
        <f>IF(H53&lt;=2,'Tabla probabilidad'!$D$5,IF(H53&lt;=24,'Tabla probabilidad'!$D$6,IF(H53&lt;=500,'Tabla probabilidad'!$D$7,IF(H53&lt;=5000,'Tabla probabilidad'!$D$8,IF(H53&gt;5000,'Tabla probabilidad'!$D$9)))))</f>
        <v>0.6</v>
      </c>
      <c r="K53" s="375" t="s">
        <v>391</v>
      </c>
      <c r="L53" s="375" t="str">
        <f>IF(K53="El riesgo afecta la imagen de alguna área de la organización","Leve",IF(K53="El riesgo afecta la imagen de la entidad internamente, de conocimiento general, nivel interno, alta dirección, contratista y/o de provedores","Menor",IF(K53="El riesgo afecta la imagen de la entidad con algunos usuarios de relevancia frente al logro de los objetivos","Moderado",IF(K53="El riesgo afecta la imagen de de la entidad con efecto publicitario sostenido a nivel del sector justicia","Mayor",IF(K53="El riesgo afecta la imagen de la entidad a nivel nacional, con efecto publicitarios sostenible a nivel país","Catastrófico",IF(K53="Impacto que afecte la ejecución presupuestal en un valor ≥0,5%.","Leve",IF(K53="Impacto que afecte la ejecución presupuestal en un valor ≥1%.","Menor",IF(K53="Impacto que afecte la ejecución presupuestal en un valor ≥5%.","Moderado",IF(K53="Impacto que afecte la ejecución presupuestal en un valor ≥20%.","Mayor",IF(K53="Impacto que afecte la ejecución presupuestal en un valor ≥50%.","Catastrófico",IF(K53="Incumplimiento máximo del 5% de la meta planeada","Leve",IF(K53="Incumplimiento máximo del 15% de la meta planeada","Menor",IF(K53="Incumplimiento máximo del 20% de la meta planeada","Moderado",IF(K53="Incumplimiento máximo del 50% de la meta planeada","Mayor",IF(K53="Incumplimiento máximo del 80% de la meta planeada","Catastrófico",IF(K53="Cualquier afectación a la violacion de los derechos de los ciudadanos se considera con consecuencias altas","Mayor",IF(K53="Cualquier afectación a la violacion de los derechos de los ciudadanos se considera con consecuencias desastrosas","Catastrófico",IF(K53="Afecta la Prestación del Servicio de Administración de Justicia en 5%","Leve",IF(K53="Afecta la Prestación del Servicio de Administración de Justicia en 10%","Menor",IF(K53="Afecta la Prestación del Servicio de Administración de Justicia en 15%","Moderado",IF(K53="Afecta la Prestación del Servicio de Administración de Justicia en 20%","Mayor",IF(K53="Afecta la Prestación del Servicio de Administración de Justicia en más del 50%","Catastrófico",IF(K53="Cualquier acto indebido de los servidores judiciales genera altas consecuencias para la entidad","Mayor",IF(K53="Cualquier acto indebido de los servidores judiciales genera consecuencias desastrosas para la entidad","Catastrófico",IF(K53="Si el hecho llegara a presentarse, tendría consecuencias o efectos mínimos sobre la entidad","Leve",IF(K53="Si el hecho llegara a presentarse, tendría bajo impacto o efecto sobre la entidad","Menor",IF(K53="Si el hecho llegara a presentarse, tendría medianas consecuencias o efectos sobre la entidad","Moderado",IF(K53="Si el hecho llegara a presentarse, tendría altas consecuencias o efectos sobre la entidad","Mayor",IF(K53="Si el hecho llegara a presentarse, tendría desastrosas consecuencias o efectos sobre la entidad","Catastrófico")))))))))))))))))))))))))))))</f>
        <v>Moderado</v>
      </c>
      <c r="M53" s="375" t="str">
        <f>IF(K53="El riesgo afecta la imagen de alguna área de la organización","20%",IF(K53="El riesgo afecta la imagen de la entidad internamente, de conocimiento general, nivel interno, alta dirección, contratista y/o de provedores","40%",IF(K53="El riesgo afecta la imagen de la entidad con algunos usuarios de relevancia frente al logro de los objetivos","60%",IF(K53="El riesgo afecta la imagen de de la entidad con efecto publicitario sostenido a nivel del sector justicia","80%",IF(K53="El riesgo afecta la imagen de la entidad a nivel nacional, con efecto publicitarios sostenible a nivel país","100%",IF(K53="Impacto que afecte la ejecución presupuestal en un valor ≥0,5%.","20%",IF(K53="Impacto que afecte la ejecución presupuestal en un valor ≥1%.","40%",IF(K53="Impacto que afecte la ejecución presupuestal en un valor ≥5%.","60%",IF(K53="Impacto que afecte la ejecución presupuestal en un valor ≥20%.","80%",IF(K53="Impacto que afecte la ejecución presupuestal en un valor ≥50%.","100%",IF(K53="Incumplimiento máximo del 5% de la meta planeada","20%",IF(K53="Incumplimiento máximo del 15% de la meta planeada","40%",IF(K53="Incumplimiento máximo del 20% de la meta planeada","60%",IF(K53="Incumplimiento máximo del 50% de la meta planeada","80%",IF(K53="Incumplimiento máximo del 80% de la meta planeada","100%",IF(K53="Cualquier afectación a la violacion de los derechos de los ciudadanos se considera con consecuencias altas","80%",IF(K53="Cualquier afectación a la violacion de los derechos de los ciudadanos se considera con consecuencias desastrosas","100%",IF(K53="Afecta la Prestación del Servicio de Administración de Justicia en 5%","20%",IF(K53="Afecta la Prestación del Servicio de Administración de Justicia en 10%","40%",IF(K53="Afecta la Prestación del Servicio de Administración de Justicia en 15%","60%",IF(K53="Afecta la Prestación del Servicio de Administración de Justicia en 20%","80%",IF(K53="Afecta la Prestación del Servicio de Administración de Justicia en más del 50%","100%",IF(K53="Cualquier acto indebido de los servidores judiciales genera altas consecuencias para la entidad","80%",IF(K53="Cualquier acto indebido de los servidores judiciales genera consecuencias desastrosas para la entidad","100%",IF(K53="Si el hecho llegara a presentarse, tendría consecuencias o efectos mínimos sobre la entidad","20%",IF(K53="Si el hecho llegara a presentarse, tendría bajo impacto o efecto sobre la entidad","40%",IF(K53="Si el hecho llegara a presentarse, tendría medianas consecuencias o efectos sobre la entidad","60%",IF(K53="Si el hecho llegara a presentarse, tendría altas consecuencias o efectos sobre la entidad","80%",IF(K53="Si el hecho llegara a presentarse, tendría desastrosas consecuencias o efectos sobre la entidad","100%")))))))))))))))))))))))))))))</f>
        <v>60%</v>
      </c>
      <c r="N53" s="375" t="str">
        <f>VLOOKUP((I53&amp;L53),Hoja1!$B$4:$C$28,2,0)</f>
        <v>Moderado</v>
      </c>
      <c r="O53" s="203">
        <v>1</v>
      </c>
      <c r="P53" s="191" t="s">
        <v>393</v>
      </c>
      <c r="Q53" s="203" t="str">
        <f t="shared" ref="Q53:Q57" si="26">IF(R53="Preventivo","Probabilidad",IF(R53="Detectivo","Probabilidad", IF(R53="Correctivo","Impacto")))</f>
        <v>Probabilidad</v>
      </c>
      <c r="R53" s="203" t="s">
        <v>52</v>
      </c>
      <c r="S53" s="203" t="s">
        <v>57</v>
      </c>
      <c r="T53" s="204">
        <f>VLOOKUP(R53&amp;S53,Hoja1!$Q$4:$R$9,2,0)</f>
        <v>0.45</v>
      </c>
      <c r="U53" s="203" t="s">
        <v>59</v>
      </c>
      <c r="V53" s="203" t="s">
        <v>62</v>
      </c>
      <c r="W53" s="203" t="s">
        <v>65</v>
      </c>
      <c r="X53" s="204">
        <f>IF(Q53="Probabilidad",($J$53*T53),IF(Q53="Impacto"," "))</f>
        <v>0.27</v>
      </c>
      <c r="Y53" s="204" t="str">
        <f>IF(Z53&lt;=20%,'Tabla probabilidad'!$B$5,IF(Z53&lt;=40%,'Tabla probabilidad'!$B$6,IF(Z53&lt;=60%,'Tabla probabilidad'!$B$7,IF(Z53&lt;=80%,'Tabla probabilidad'!$B$8,IF(Z53&lt;=100%,'Tabla probabilidad'!$B$9)))))</f>
        <v>Baja</v>
      </c>
      <c r="Z53" s="204">
        <f>IF(R53="Preventivo",(J53-(J53*T53)),IF(R53="Detectivo",(J53-(J53*T53)),IF(R53="Correctivo",(J53))))</f>
        <v>0.32999999999999996</v>
      </c>
      <c r="AA53" s="372" t="str">
        <f>IF(AB53&lt;=20%,'Tabla probabilidad'!$B$5,IF(AB53&lt;=40%,'Tabla probabilidad'!$B$6,IF(AB53&lt;=60%,'Tabla probabilidad'!$B$7,IF(AB53&lt;=80%,'Tabla probabilidad'!$B$8,IF(AB53&lt;=100%,'Tabla probabilidad'!$B$9)))))</f>
        <v>Baja</v>
      </c>
      <c r="AB53" s="372">
        <f>AVERAGE(Z53:Z57)</f>
        <v>0.34199999999999997</v>
      </c>
      <c r="AC53" s="204" t="str">
        <f t="shared" ref="AC53:AC57" si="27">IF(AD53&lt;=20%,"Leve",IF(AD53&lt;=40%,"Menor",IF(AD53&lt;=60%,"Moderado",IF(AD53&lt;=80%,"Mayor",IF(AD53&lt;=100%,"Catastrófico")))))</f>
        <v>Moderado</v>
      </c>
      <c r="AD53" s="204">
        <f>IF(Q53="Probabilidad",(($M$53-0)),IF(Q53="Impacto",($M$53-($M$53*T53))))</f>
        <v>0.6</v>
      </c>
      <c r="AE53" s="372" t="str">
        <f>IF(AF53&lt;=20%,"Leve",IF(AF53&lt;=40%,"Menor",IF(AF53&lt;=60%,"Moderado",IF(AF53&lt;=80%,"Mayor",IF(AF53&lt;=100%,"Catastrófico")))))</f>
        <v>Moderado</v>
      </c>
      <c r="AF53" s="372">
        <f>AVERAGE(AD53:AD57)</f>
        <v>0.6</v>
      </c>
      <c r="AG53" s="369" t="str">
        <f>VLOOKUP(AA53&amp;AE53,Hoja1!$B$4:$C$28,2,0)</f>
        <v>Moderado</v>
      </c>
      <c r="AH53" s="375" t="s">
        <v>310</v>
      </c>
      <c r="AI53" s="375"/>
      <c r="AJ53" s="375"/>
      <c r="AK53" s="375"/>
      <c r="AL53" s="375"/>
      <c r="AM53" s="375"/>
      <c r="AN53" s="375"/>
    </row>
    <row r="54" spans="1:40" ht="82.5" customHeight="1" x14ac:dyDescent="0.25">
      <c r="A54" s="375"/>
      <c r="B54" s="370"/>
      <c r="C54" s="375"/>
      <c r="D54" s="376"/>
      <c r="E54" s="375"/>
      <c r="F54" s="375"/>
      <c r="G54" s="375"/>
      <c r="H54" s="375"/>
      <c r="I54" s="385"/>
      <c r="J54" s="386"/>
      <c r="K54" s="375"/>
      <c r="L54" s="382"/>
      <c r="M54" s="382"/>
      <c r="N54" s="375"/>
      <c r="O54" s="203">
        <v>2</v>
      </c>
      <c r="P54" s="191" t="s">
        <v>487</v>
      </c>
      <c r="Q54" s="203" t="str">
        <f t="shared" si="26"/>
        <v>Probabilidad</v>
      </c>
      <c r="R54" s="203" t="s">
        <v>52</v>
      </c>
      <c r="S54" s="203" t="s">
        <v>57</v>
      </c>
      <c r="T54" s="204">
        <f>VLOOKUP(R54&amp;S54,Hoja1!$Q$4:$R$9,2,0)</f>
        <v>0.45</v>
      </c>
      <c r="U54" s="203" t="s">
        <v>59</v>
      </c>
      <c r="V54" s="203" t="s">
        <v>62</v>
      </c>
      <c r="W54" s="203" t="s">
        <v>65</v>
      </c>
      <c r="X54" s="204">
        <f t="shared" ref="X54:X57" si="28">IF(Q54="Probabilidad",($J$53*T54),IF(Q54="Impacto"," "))</f>
        <v>0.27</v>
      </c>
      <c r="Y54" s="204" t="str">
        <f>IF(Z54&lt;=20%,'Tabla probabilidad'!$B$5,IF(Z54&lt;=40%,'Tabla probabilidad'!$B$6,IF(Z54&lt;=60%,'Tabla probabilidad'!$B$7,IF(Z54&lt;=80%,'Tabla probabilidad'!$B$8,IF(Z54&lt;=100%,'Tabla probabilidad'!$B$9)))))</f>
        <v>Baja</v>
      </c>
      <c r="Z54" s="204">
        <f>IF(R54="Preventivo",(J53-(J53*T54)),IF(R54="Detectivo",(J53-(J53*T54)),IF(R54="Correctivo",(J53))))</f>
        <v>0.32999999999999996</v>
      </c>
      <c r="AA54" s="373"/>
      <c r="AB54" s="373"/>
      <c r="AC54" s="204" t="str">
        <f t="shared" si="27"/>
        <v>Moderado</v>
      </c>
      <c r="AD54" s="204">
        <f t="shared" ref="AD54:AD57" si="29">IF(Q54="Probabilidad",(($M$53-0)),IF(Q54="Impacto",($M$53-($M$53*T54))))</f>
        <v>0.6</v>
      </c>
      <c r="AE54" s="373"/>
      <c r="AF54" s="373"/>
      <c r="AG54" s="370"/>
      <c r="AH54" s="375"/>
      <c r="AI54" s="375"/>
      <c r="AJ54" s="375"/>
      <c r="AK54" s="375"/>
      <c r="AL54" s="375"/>
      <c r="AM54" s="375"/>
      <c r="AN54" s="375"/>
    </row>
    <row r="55" spans="1:40" ht="51" customHeight="1" x14ac:dyDescent="0.25">
      <c r="A55" s="375"/>
      <c r="B55" s="370"/>
      <c r="C55" s="375"/>
      <c r="D55" s="376"/>
      <c r="E55" s="375"/>
      <c r="F55" s="375"/>
      <c r="G55" s="375"/>
      <c r="H55" s="375"/>
      <c r="I55" s="385"/>
      <c r="J55" s="386"/>
      <c r="K55" s="375"/>
      <c r="L55" s="382"/>
      <c r="M55" s="382"/>
      <c r="N55" s="375"/>
      <c r="O55" s="203">
        <v>3</v>
      </c>
      <c r="P55" s="191" t="s">
        <v>394</v>
      </c>
      <c r="Q55" s="203" t="str">
        <f t="shared" si="26"/>
        <v>Probabilidad</v>
      </c>
      <c r="R55" s="203" t="s">
        <v>53</v>
      </c>
      <c r="S55" s="203" t="s">
        <v>57</v>
      </c>
      <c r="T55" s="204">
        <f>VLOOKUP(R55&amp;S55,Hoja1!$Q$4:$R$9,2,0)</f>
        <v>0.35</v>
      </c>
      <c r="U55" s="203" t="s">
        <v>59</v>
      </c>
      <c r="V55" s="203" t="s">
        <v>62</v>
      </c>
      <c r="W55" s="203" t="s">
        <v>65</v>
      </c>
      <c r="X55" s="204">
        <f t="shared" si="28"/>
        <v>0.21</v>
      </c>
      <c r="Y55" s="204" t="str">
        <f>IF(Z55&lt;=20%,'Tabla probabilidad'!$B$5,IF(Z55&lt;=40%,'Tabla probabilidad'!$B$6,IF(Z55&lt;=60%,'Tabla probabilidad'!$B$7,IF(Z55&lt;=80%,'Tabla probabilidad'!$B$8,IF(Z55&lt;=100%,'Tabla probabilidad'!$B$9)))))</f>
        <v>Baja</v>
      </c>
      <c r="Z55" s="204">
        <f>IF(R55="Preventivo",(J53-(J53*T55)),IF(R55="Detectivo",(J53-(J53*T55)),IF(R55="Correctivo",(J53))))</f>
        <v>0.39</v>
      </c>
      <c r="AA55" s="373"/>
      <c r="AB55" s="373"/>
      <c r="AC55" s="204" t="str">
        <f t="shared" si="27"/>
        <v>Moderado</v>
      </c>
      <c r="AD55" s="204">
        <f t="shared" si="29"/>
        <v>0.6</v>
      </c>
      <c r="AE55" s="373"/>
      <c r="AF55" s="373"/>
      <c r="AG55" s="370"/>
      <c r="AH55" s="375"/>
      <c r="AI55" s="375"/>
      <c r="AJ55" s="375"/>
      <c r="AK55" s="375"/>
      <c r="AL55" s="375"/>
      <c r="AM55" s="375"/>
      <c r="AN55" s="375"/>
    </row>
    <row r="56" spans="1:40" ht="123" customHeight="1" x14ac:dyDescent="0.25">
      <c r="A56" s="375"/>
      <c r="B56" s="370"/>
      <c r="C56" s="375"/>
      <c r="D56" s="376"/>
      <c r="E56" s="375"/>
      <c r="F56" s="375"/>
      <c r="G56" s="375"/>
      <c r="H56" s="375"/>
      <c r="I56" s="385"/>
      <c r="J56" s="386"/>
      <c r="K56" s="375"/>
      <c r="L56" s="382"/>
      <c r="M56" s="382"/>
      <c r="N56" s="375"/>
      <c r="O56" s="203">
        <v>4</v>
      </c>
      <c r="P56" s="191" t="s">
        <v>488</v>
      </c>
      <c r="Q56" s="203" t="str">
        <f t="shared" si="26"/>
        <v>Probabilidad</v>
      </c>
      <c r="R56" s="203" t="s">
        <v>52</v>
      </c>
      <c r="S56" s="203" t="s">
        <v>57</v>
      </c>
      <c r="T56" s="204">
        <f>VLOOKUP(R56&amp;S56,Hoja1!$Q$4:$R$9,2,0)</f>
        <v>0.45</v>
      </c>
      <c r="U56" s="203" t="s">
        <v>59</v>
      </c>
      <c r="V56" s="203" t="s">
        <v>62</v>
      </c>
      <c r="W56" s="203" t="s">
        <v>65</v>
      </c>
      <c r="X56" s="204">
        <f t="shared" si="28"/>
        <v>0.27</v>
      </c>
      <c r="Y56" s="204" t="str">
        <f>IF(Z56&lt;=20%,'Tabla probabilidad'!$B$5,IF(Z56&lt;=40%,'Tabla probabilidad'!$B$6,IF(Z56&lt;=60%,'Tabla probabilidad'!$B$7,IF(Z56&lt;=80%,'Tabla probabilidad'!$B$8,IF(Z56&lt;=100%,'Tabla probabilidad'!$B$9)))))</f>
        <v>Baja</v>
      </c>
      <c r="Z56" s="204">
        <f>IF(R56="Preventivo",(J53-(J53*T56)),IF(R56="Detectivo",(J53-(J53*T56)),IF(R56="Correctivo",(J53))))</f>
        <v>0.32999999999999996</v>
      </c>
      <c r="AA56" s="373"/>
      <c r="AB56" s="373"/>
      <c r="AC56" s="204" t="str">
        <f t="shared" si="27"/>
        <v>Moderado</v>
      </c>
      <c r="AD56" s="204">
        <f t="shared" si="29"/>
        <v>0.6</v>
      </c>
      <c r="AE56" s="373"/>
      <c r="AF56" s="373"/>
      <c r="AG56" s="370"/>
      <c r="AH56" s="375"/>
      <c r="AI56" s="375"/>
      <c r="AJ56" s="375"/>
      <c r="AK56" s="375"/>
      <c r="AL56" s="375"/>
      <c r="AM56" s="375"/>
      <c r="AN56" s="375"/>
    </row>
    <row r="57" spans="1:40" ht="174" customHeight="1" x14ac:dyDescent="0.25">
      <c r="A57" s="375"/>
      <c r="B57" s="371"/>
      <c r="C57" s="375"/>
      <c r="D57" s="376"/>
      <c r="E57" s="375"/>
      <c r="F57" s="375"/>
      <c r="G57" s="375"/>
      <c r="H57" s="375"/>
      <c r="I57" s="385"/>
      <c r="J57" s="386"/>
      <c r="K57" s="375"/>
      <c r="L57" s="382"/>
      <c r="M57" s="382"/>
      <c r="N57" s="375"/>
      <c r="O57" s="203">
        <v>5</v>
      </c>
      <c r="P57" s="194" t="s">
        <v>489</v>
      </c>
      <c r="Q57" s="203" t="str">
        <f t="shared" si="26"/>
        <v>Probabilidad</v>
      </c>
      <c r="R57" s="203" t="s">
        <v>52</v>
      </c>
      <c r="S57" s="203" t="s">
        <v>57</v>
      </c>
      <c r="T57" s="204">
        <f>VLOOKUP(R57&amp;S57,Hoja1!$Q$4:$R$9,2,0)</f>
        <v>0.45</v>
      </c>
      <c r="U57" s="203" t="s">
        <v>59</v>
      </c>
      <c r="V57" s="203" t="s">
        <v>62</v>
      </c>
      <c r="W57" s="203" t="s">
        <v>65</v>
      </c>
      <c r="X57" s="204">
        <f t="shared" si="28"/>
        <v>0.27</v>
      </c>
      <c r="Y57" s="204" t="str">
        <f>IF(Z57&lt;=20%,'Tabla probabilidad'!$B$5,IF(Z57&lt;=40%,'Tabla probabilidad'!$B$6,IF(Z57&lt;=60%,'Tabla probabilidad'!$B$7,IF(Z57&lt;=80%,'Tabla probabilidad'!$B$8,IF(Z57&lt;=100%,'Tabla probabilidad'!$B$9)))))</f>
        <v>Baja</v>
      </c>
      <c r="Z57" s="204">
        <f>IF(R57="Preventivo",(J53-(J53*T57)),IF(R57="Detectivo",(J53-(J53*T57)),IF(R57="Correctivo",(J53))))</f>
        <v>0.32999999999999996</v>
      </c>
      <c r="AA57" s="374"/>
      <c r="AB57" s="374"/>
      <c r="AC57" s="204" t="str">
        <f t="shared" si="27"/>
        <v>Moderado</v>
      </c>
      <c r="AD57" s="204">
        <f t="shared" si="29"/>
        <v>0.6</v>
      </c>
      <c r="AE57" s="374"/>
      <c r="AF57" s="374"/>
      <c r="AG57" s="371"/>
      <c r="AH57" s="375"/>
      <c r="AI57" s="375"/>
      <c r="AJ57" s="375"/>
      <c r="AK57" s="375"/>
      <c r="AL57" s="375"/>
      <c r="AM57" s="375"/>
      <c r="AN57" s="375"/>
    </row>
    <row r="58" spans="1:40" ht="42.75" customHeight="1" x14ac:dyDescent="0.25"/>
  </sheetData>
  <mergeCells count="306">
    <mergeCell ref="AK25:AK28"/>
    <mergeCell ref="AL25:AL28"/>
    <mergeCell ref="AM25:AM28"/>
    <mergeCell ref="AN25:AN28"/>
    <mergeCell ref="AH29:AH32"/>
    <mergeCell ref="AI29:AI32"/>
    <mergeCell ref="AJ29:AJ32"/>
    <mergeCell ref="AK29:AK32"/>
    <mergeCell ref="AL29:AL32"/>
    <mergeCell ref="AM29:AM32"/>
    <mergeCell ref="AN29:AN32"/>
    <mergeCell ref="AM53:AM57"/>
    <mergeCell ref="AN53:AN57"/>
    <mergeCell ref="K53:K57"/>
    <mergeCell ref="L53:L57"/>
    <mergeCell ref="M53:M57"/>
    <mergeCell ref="N53:N57"/>
    <mergeCell ref="AA53:AA57"/>
    <mergeCell ref="AB53:AB57"/>
    <mergeCell ref="AE53:AE57"/>
    <mergeCell ref="AF53:AF57"/>
    <mergeCell ref="AG53:AG57"/>
    <mergeCell ref="AH53:AH57"/>
    <mergeCell ref="AI53:AI57"/>
    <mergeCell ref="AJ53:AJ57"/>
    <mergeCell ref="AK53:AK57"/>
    <mergeCell ref="AL53:AL57"/>
    <mergeCell ref="AG43:AG47"/>
    <mergeCell ref="B43:B47"/>
    <mergeCell ref="N38:N42"/>
    <mergeCell ref="K38:K42"/>
    <mergeCell ref="L38:L42"/>
    <mergeCell ref="M38:M42"/>
    <mergeCell ref="AB48:AB52"/>
    <mergeCell ref="AE48:AE52"/>
    <mergeCell ref="AF48:AF52"/>
    <mergeCell ref="K43:K47"/>
    <mergeCell ref="L43:L47"/>
    <mergeCell ref="M43:M47"/>
    <mergeCell ref="N43:N47"/>
    <mergeCell ref="AA43:AA47"/>
    <mergeCell ref="AB43:AB47"/>
    <mergeCell ref="AE43:AE47"/>
    <mergeCell ref="AF43:AF47"/>
    <mergeCell ref="K48:K52"/>
    <mergeCell ref="L48:L52"/>
    <mergeCell ref="M48:M52"/>
    <mergeCell ref="A38:A42"/>
    <mergeCell ref="C38:C42"/>
    <mergeCell ref="D38:D42"/>
    <mergeCell ref="E38:E42"/>
    <mergeCell ref="F38:F42"/>
    <mergeCell ref="G38:G42"/>
    <mergeCell ref="H38:H42"/>
    <mergeCell ref="I38:I42"/>
    <mergeCell ref="J38:J42"/>
    <mergeCell ref="B38:B42"/>
    <mergeCell ref="AN20:AN24"/>
    <mergeCell ref="AE20:AE24"/>
    <mergeCell ref="AF20:AF24"/>
    <mergeCell ref="AG20:AG24"/>
    <mergeCell ref="AH20:AH24"/>
    <mergeCell ref="AI20:AI24"/>
    <mergeCell ref="L20:L24"/>
    <mergeCell ref="M20:M24"/>
    <mergeCell ref="N20:N24"/>
    <mergeCell ref="AA20:AA24"/>
    <mergeCell ref="AB20:AB24"/>
    <mergeCell ref="A15:A19"/>
    <mergeCell ref="C15:C19"/>
    <mergeCell ref="D15:D19"/>
    <mergeCell ref="E15:E19"/>
    <mergeCell ref="F15:F19"/>
    <mergeCell ref="AJ15:AJ19"/>
    <mergeCell ref="AK15:AK19"/>
    <mergeCell ref="AL15:AL19"/>
    <mergeCell ref="G15:G19"/>
    <mergeCell ref="H15:H19"/>
    <mergeCell ref="I15:I19"/>
    <mergeCell ref="J15:J19"/>
    <mergeCell ref="K15:K19"/>
    <mergeCell ref="L15:L19"/>
    <mergeCell ref="M15:M19"/>
    <mergeCell ref="N15:N19"/>
    <mergeCell ref="AA15:AA19"/>
    <mergeCell ref="AB15:AB19"/>
    <mergeCell ref="B15:B19"/>
    <mergeCell ref="O7:W7"/>
    <mergeCell ref="D1:AK3"/>
    <mergeCell ref="AL1:AN3"/>
    <mergeCell ref="A4:C4"/>
    <mergeCell ref="D4:N4"/>
    <mergeCell ref="O4:Q4"/>
    <mergeCell ref="A1:C2"/>
    <mergeCell ref="A5:C5"/>
    <mergeCell ref="D5:N5"/>
    <mergeCell ref="A6:C6"/>
    <mergeCell ref="D6:N6"/>
    <mergeCell ref="A7:H7"/>
    <mergeCell ref="I7:N7"/>
    <mergeCell ref="AI7:AN7"/>
    <mergeCell ref="X7:AH7"/>
    <mergeCell ref="K8:K9"/>
    <mergeCell ref="L8:L9"/>
    <mergeCell ref="M8:M9"/>
    <mergeCell ref="A8:A9"/>
    <mergeCell ref="C8:C9"/>
    <mergeCell ref="D8:D9"/>
    <mergeCell ref="E8:E9"/>
    <mergeCell ref="F8:F9"/>
    <mergeCell ref="AK8:AK9"/>
    <mergeCell ref="G8:G9"/>
    <mergeCell ref="H8:H9"/>
    <mergeCell ref="I8:I9"/>
    <mergeCell ref="J8:J9"/>
    <mergeCell ref="O8:O9"/>
    <mergeCell ref="B8:B9"/>
    <mergeCell ref="AL8:AL9"/>
    <mergeCell ref="AM8:AM9"/>
    <mergeCell ref="AN8:AN9"/>
    <mergeCell ref="AI8:AI9"/>
    <mergeCell ref="AJ8:AJ9"/>
    <mergeCell ref="AG8:AG9"/>
    <mergeCell ref="AH8:AH9"/>
    <mergeCell ref="Z8:Z9"/>
    <mergeCell ref="N10:N14"/>
    <mergeCell ref="N8:N9"/>
    <mergeCell ref="X8:X9"/>
    <mergeCell ref="Q8:Q9"/>
    <mergeCell ref="R8:W8"/>
    <mergeCell ref="AH10:AH14"/>
    <mergeCell ref="Y8:Y9"/>
    <mergeCell ref="AC8:AC9"/>
    <mergeCell ref="AD8:AD9"/>
    <mergeCell ref="P8:P9"/>
    <mergeCell ref="AB10:AB14"/>
    <mergeCell ref="AA10:AA14"/>
    <mergeCell ref="AF10:AF14"/>
    <mergeCell ref="AE10:AE14"/>
    <mergeCell ref="AG10:AG14"/>
    <mergeCell ref="AN10:AN14"/>
    <mergeCell ref="A10:A14"/>
    <mergeCell ref="C10:C14"/>
    <mergeCell ref="D10:D14"/>
    <mergeCell ref="E10:E14"/>
    <mergeCell ref="F10:F14"/>
    <mergeCell ref="L10:L14"/>
    <mergeCell ref="M10:M14"/>
    <mergeCell ref="G10:G14"/>
    <mergeCell ref="H10:H14"/>
    <mergeCell ref="I10:I14"/>
    <mergeCell ref="J10:J14"/>
    <mergeCell ref="K10:K14"/>
    <mergeCell ref="B10:B14"/>
    <mergeCell ref="AI10:AI14"/>
    <mergeCell ref="AJ10:AJ14"/>
    <mergeCell ref="AK10:AK14"/>
    <mergeCell ref="AL10:AL14"/>
    <mergeCell ref="AM10:AM14"/>
    <mergeCell ref="AA38:AA42"/>
    <mergeCell ref="AB38:AB42"/>
    <mergeCell ref="AE38:AE42"/>
    <mergeCell ref="AF38:AF42"/>
    <mergeCell ref="AG38:AG42"/>
    <mergeCell ref="AH38:AH42"/>
    <mergeCell ref="AI38:AI42"/>
    <mergeCell ref="AJ38:AJ42"/>
    <mergeCell ref="AK38:AK42"/>
    <mergeCell ref="AL38:AL42"/>
    <mergeCell ref="AM38:AM42"/>
    <mergeCell ref="AM15:AM19"/>
    <mergeCell ref="AM20:AM24"/>
    <mergeCell ref="AJ20:AJ24"/>
    <mergeCell ref="AK20:AK24"/>
    <mergeCell ref="AL20:AL24"/>
    <mergeCell ref="AH25:AH28"/>
    <mergeCell ref="AI25:AI28"/>
    <mergeCell ref="AJ25:AJ28"/>
    <mergeCell ref="AN38:AN42"/>
    <mergeCell ref="AN15:AN19"/>
    <mergeCell ref="AE15:AE19"/>
    <mergeCell ref="AF15:AF19"/>
    <mergeCell ref="AG15:AG19"/>
    <mergeCell ref="AH15:AH19"/>
    <mergeCell ref="AI15:AI19"/>
    <mergeCell ref="A43:A47"/>
    <mergeCell ref="C43:C47"/>
    <mergeCell ref="D43:D47"/>
    <mergeCell ref="E43:E47"/>
    <mergeCell ref="F43:F47"/>
    <mergeCell ref="G43:G47"/>
    <mergeCell ref="H43:H47"/>
    <mergeCell ref="I43:I47"/>
    <mergeCell ref="J43:J47"/>
    <mergeCell ref="G20:G24"/>
    <mergeCell ref="H20:H24"/>
    <mergeCell ref="I20:I24"/>
    <mergeCell ref="J20:J24"/>
    <mergeCell ref="A20:A24"/>
    <mergeCell ref="C20:C24"/>
    <mergeCell ref="D20:D24"/>
    <mergeCell ref="E20:E24"/>
    <mergeCell ref="A53:A57"/>
    <mergeCell ref="D53:D57"/>
    <mergeCell ref="E53:E57"/>
    <mergeCell ref="F53:F57"/>
    <mergeCell ref="C48:C52"/>
    <mergeCell ref="G53:G57"/>
    <mergeCell ref="H53:H57"/>
    <mergeCell ref="I53:I57"/>
    <mergeCell ref="AH48:AH52"/>
    <mergeCell ref="B48:B52"/>
    <mergeCell ref="B53:B57"/>
    <mergeCell ref="N48:N52"/>
    <mergeCell ref="AA48:AA52"/>
    <mergeCell ref="C53:C57"/>
    <mergeCell ref="D48:D52"/>
    <mergeCell ref="E48:E52"/>
    <mergeCell ref="F48:F52"/>
    <mergeCell ref="G48:G52"/>
    <mergeCell ref="H48:H52"/>
    <mergeCell ref="I48:I52"/>
    <mergeCell ref="J48:J52"/>
    <mergeCell ref="J53:J57"/>
    <mergeCell ref="AG48:AG52"/>
    <mergeCell ref="A48:A52"/>
    <mergeCell ref="AI48:AI52"/>
    <mergeCell ref="AJ48:AJ52"/>
    <mergeCell ref="AK48:AK52"/>
    <mergeCell ref="AL48:AL52"/>
    <mergeCell ref="AM48:AM52"/>
    <mergeCell ref="AN48:AN52"/>
    <mergeCell ref="AH43:AH47"/>
    <mergeCell ref="AI43:AI47"/>
    <mergeCell ref="AJ43:AJ47"/>
    <mergeCell ref="AK43:AK47"/>
    <mergeCell ref="AL43:AL47"/>
    <mergeCell ref="AM43:AM47"/>
    <mergeCell ref="AN43:AN47"/>
    <mergeCell ref="AG29:AG32"/>
    <mergeCell ref="A29:A32"/>
    <mergeCell ref="C29:C32"/>
    <mergeCell ref="D29:D32"/>
    <mergeCell ref="E29:E32"/>
    <mergeCell ref="F29:F32"/>
    <mergeCell ref="AE25:AE28"/>
    <mergeCell ref="AG25:AG28"/>
    <mergeCell ref="AB25:AB28"/>
    <mergeCell ref="AF25:AF28"/>
    <mergeCell ref="A25:A28"/>
    <mergeCell ref="C25:C28"/>
    <mergeCell ref="D25:D28"/>
    <mergeCell ref="E25:E28"/>
    <mergeCell ref="F25:F28"/>
    <mergeCell ref="G25:G28"/>
    <mergeCell ref="H25:H28"/>
    <mergeCell ref="I25:I28"/>
    <mergeCell ref="J25:J28"/>
    <mergeCell ref="B25:B28"/>
    <mergeCell ref="A33:A37"/>
    <mergeCell ref="G29:G32"/>
    <mergeCell ref="H29:H32"/>
    <mergeCell ref="I29:I32"/>
    <mergeCell ref="J29:J32"/>
    <mergeCell ref="B29:B32"/>
    <mergeCell ref="AB33:AB37"/>
    <mergeCell ref="AE33:AE37"/>
    <mergeCell ref="AF33:AF37"/>
    <mergeCell ref="AB29:AB32"/>
    <mergeCell ref="AE29:AE32"/>
    <mergeCell ref="AF29:AF32"/>
    <mergeCell ref="B20:B24"/>
    <mergeCell ref="N33:N37"/>
    <mergeCell ref="AA33:AA37"/>
    <mergeCell ref="K29:K32"/>
    <mergeCell ref="L29:L32"/>
    <mergeCell ref="M29:M32"/>
    <mergeCell ref="N29:N32"/>
    <mergeCell ref="AA29:AA32"/>
    <mergeCell ref="K25:K28"/>
    <mergeCell ref="L25:L28"/>
    <mergeCell ref="M25:M28"/>
    <mergeCell ref="N25:N28"/>
    <mergeCell ref="AA25:AA28"/>
    <mergeCell ref="F20:F24"/>
    <mergeCell ref="K20:K24"/>
    <mergeCell ref="AN33:AN37"/>
    <mergeCell ref="J33:J37"/>
    <mergeCell ref="K33:K37"/>
    <mergeCell ref="L33:L37"/>
    <mergeCell ref="M33:M37"/>
    <mergeCell ref="B33:B37"/>
    <mergeCell ref="C33:C37"/>
    <mergeCell ref="D33:D37"/>
    <mergeCell ref="E33:E37"/>
    <mergeCell ref="F33:F37"/>
    <mergeCell ref="G33:G37"/>
    <mergeCell ref="H33:H37"/>
    <mergeCell ref="I33:I37"/>
    <mergeCell ref="AG33:AG37"/>
    <mergeCell ref="AH33:AH37"/>
    <mergeCell ref="AI33:AI37"/>
    <mergeCell ref="AJ33:AJ37"/>
    <mergeCell ref="AK33:AK37"/>
    <mergeCell ref="AL33:AL37"/>
    <mergeCell ref="AM33:AM37"/>
  </mergeCells>
  <conditionalFormatting sqref="I10">
    <cfRule type="containsText" dxfId="3283" priority="665" operator="containsText" text="Muy Baja">
      <formula>NOT(ISERROR(SEARCH("Muy Baja",I10)))</formula>
    </cfRule>
    <cfRule type="containsText" dxfId="3282" priority="666" operator="containsText" text="Baja">
      <formula>NOT(ISERROR(SEARCH("Baja",I10)))</formula>
    </cfRule>
    <cfRule type="containsText" dxfId="3281" priority="790" operator="containsText" text="Muy Alta">
      <formula>NOT(ISERROR(SEARCH("Muy Alta",I10)))</formula>
    </cfRule>
    <cfRule type="containsText" dxfId="3280" priority="791" operator="containsText" text="Alta">
      <formula>NOT(ISERROR(SEARCH("Alta",I10)))</formula>
    </cfRule>
    <cfRule type="containsText" dxfId="3279" priority="792" operator="containsText" text="Media">
      <formula>NOT(ISERROR(SEARCH("Media",I10)))</formula>
    </cfRule>
    <cfRule type="containsText" dxfId="3278" priority="793" operator="containsText" text="Media">
      <formula>NOT(ISERROR(SEARCH("Media",I10)))</formula>
    </cfRule>
    <cfRule type="containsText" dxfId="3277" priority="794" operator="containsText" text="Media">
      <formula>NOT(ISERROR(SEARCH("Media",I10)))</formula>
    </cfRule>
    <cfRule type="containsText" dxfId="3276" priority="797" operator="containsText" text="Muy Baja">
      <formula>NOT(ISERROR(SEARCH("Muy Baja",I10)))</formula>
    </cfRule>
    <cfRule type="containsText" dxfId="3275" priority="798" operator="containsText" text="Baja">
      <formula>NOT(ISERROR(SEARCH("Baja",I10)))</formula>
    </cfRule>
    <cfRule type="containsText" dxfId="3274" priority="799" operator="containsText" text="Muy Baja">
      <formula>NOT(ISERROR(SEARCH("Muy Baja",I10)))</formula>
    </cfRule>
    <cfRule type="containsText" dxfId="3273" priority="800" operator="containsText" text="Muy Baja">
      <formula>NOT(ISERROR(SEARCH("Muy Baja",I10)))</formula>
    </cfRule>
    <cfRule type="containsText" dxfId="3272" priority="801" operator="containsText" text="Muy Baja">
      <formula>NOT(ISERROR(SEARCH("Muy Baja",I10)))</formula>
    </cfRule>
    <cfRule type="containsText" dxfId="3271" priority="802" operator="containsText" text="Muy Baja'Tabla probabilidad'!">
      <formula>NOT(ISERROR(SEARCH("Muy Baja'Tabla probabilidad'!",I10)))</formula>
    </cfRule>
    <cfRule type="containsText" dxfId="3270" priority="803" operator="containsText" text="Muy bajo">
      <formula>NOT(ISERROR(SEARCH("Muy bajo",I10)))</formula>
    </cfRule>
    <cfRule type="containsText" dxfId="3269" priority="812" operator="containsText" text="Alta">
      <formula>NOT(ISERROR(SEARCH("Alta",I10)))</formula>
    </cfRule>
    <cfRule type="containsText" dxfId="3268" priority="813" operator="containsText" text="Media">
      <formula>NOT(ISERROR(SEARCH("Media",I10)))</formula>
    </cfRule>
    <cfRule type="containsText" dxfId="3267" priority="814" operator="containsText" text="Baja">
      <formula>NOT(ISERROR(SEARCH("Baja",I10)))</formula>
    </cfRule>
    <cfRule type="containsText" dxfId="3266" priority="815" operator="containsText" text="Muy baja">
      <formula>NOT(ISERROR(SEARCH("Muy baja",I10)))</formula>
    </cfRule>
    <cfRule type="cellIs" dxfId="3265" priority="818" operator="between">
      <formula>1</formula>
      <formula>2</formula>
    </cfRule>
    <cfRule type="cellIs" dxfId="3264" priority="819" operator="between">
      <formula>0</formula>
      <formula>2</formula>
    </cfRule>
  </conditionalFormatting>
  <conditionalFormatting sqref="I10">
    <cfRule type="containsText" dxfId="3263" priority="668" operator="containsText" text="Muy Alta">
      <formula>NOT(ISERROR(SEARCH("Muy Alta",I10)))</formula>
    </cfRule>
  </conditionalFormatting>
  <conditionalFormatting sqref="L10">
    <cfRule type="containsText" dxfId="3262" priority="659" operator="containsText" text="Catastrófico">
      <formula>NOT(ISERROR(SEARCH("Catastrófico",L10)))</formula>
    </cfRule>
    <cfRule type="containsText" dxfId="3261" priority="660" operator="containsText" text="Mayor">
      <formula>NOT(ISERROR(SEARCH("Mayor",L10)))</formula>
    </cfRule>
    <cfRule type="containsText" dxfId="3260" priority="661" operator="containsText" text="Alta">
      <formula>NOT(ISERROR(SEARCH("Alta",L10)))</formula>
    </cfRule>
    <cfRule type="containsText" dxfId="3259" priority="662" operator="containsText" text="Moderado">
      <formula>NOT(ISERROR(SEARCH("Moderado",L10)))</formula>
    </cfRule>
    <cfRule type="containsText" dxfId="3258" priority="663" operator="containsText" text="Menor">
      <formula>NOT(ISERROR(SEARCH("Menor",L10)))</formula>
    </cfRule>
    <cfRule type="containsText" dxfId="3257" priority="664" operator="containsText" text="Leve">
      <formula>NOT(ISERROR(SEARCH("Leve",L10)))</formula>
    </cfRule>
  </conditionalFormatting>
  <conditionalFormatting sqref="N10 N15 N20 N38 N43 N25">
    <cfRule type="containsText" dxfId="3256" priority="654" operator="containsText" text="Extremo">
      <formula>NOT(ISERROR(SEARCH("Extremo",N10)))</formula>
    </cfRule>
    <cfRule type="containsText" dxfId="3255" priority="655" operator="containsText" text="Alto">
      <formula>NOT(ISERROR(SEARCH("Alto",N10)))</formula>
    </cfRule>
    <cfRule type="containsText" dxfId="3254" priority="656" operator="containsText" text="Bajo">
      <formula>NOT(ISERROR(SEARCH("Bajo",N10)))</formula>
    </cfRule>
    <cfRule type="containsText" dxfId="3253" priority="657" operator="containsText" text="Moderado">
      <formula>NOT(ISERROR(SEARCH("Moderado",N10)))</formula>
    </cfRule>
    <cfRule type="containsText" dxfId="3252" priority="658" operator="containsText" text="Extremo">
      <formula>NOT(ISERROR(SEARCH("Extremo",N10)))</formula>
    </cfRule>
  </conditionalFormatting>
  <conditionalFormatting sqref="M10">
    <cfRule type="containsText" dxfId="3251" priority="648" operator="containsText" text="Catastrófico">
      <formula>NOT(ISERROR(SEARCH("Catastrófico",M10)))</formula>
    </cfRule>
    <cfRule type="containsText" dxfId="3250" priority="649" operator="containsText" text="Mayor">
      <formula>NOT(ISERROR(SEARCH("Mayor",M10)))</formula>
    </cfRule>
    <cfRule type="containsText" dxfId="3249" priority="650" operator="containsText" text="Alta">
      <formula>NOT(ISERROR(SEARCH("Alta",M10)))</formula>
    </cfRule>
    <cfRule type="containsText" dxfId="3248" priority="651" operator="containsText" text="Moderado">
      <formula>NOT(ISERROR(SEARCH("Moderado",M10)))</formula>
    </cfRule>
    <cfRule type="containsText" dxfId="3247" priority="652" operator="containsText" text="Menor">
      <formula>NOT(ISERROR(SEARCH("Menor",M10)))</formula>
    </cfRule>
    <cfRule type="containsText" dxfId="3246" priority="653" operator="containsText" text="Leve">
      <formula>NOT(ISERROR(SEARCH("Leve",M10)))</formula>
    </cfRule>
  </conditionalFormatting>
  <conditionalFormatting sqref="Y10:Y14 Y20:Y32">
    <cfRule type="containsText" dxfId="3245" priority="582" operator="containsText" text="Muy Alta">
      <formula>NOT(ISERROR(SEARCH("Muy Alta",Y10)))</formula>
    </cfRule>
    <cfRule type="containsText" dxfId="3244" priority="583" operator="containsText" text="Alta">
      <formula>NOT(ISERROR(SEARCH("Alta",Y10)))</formula>
    </cfRule>
    <cfRule type="containsText" dxfId="3243" priority="584" operator="containsText" text="Media">
      <formula>NOT(ISERROR(SEARCH("Media",Y10)))</formula>
    </cfRule>
    <cfRule type="containsText" dxfId="3242" priority="585" operator="containsText" text="Muy Baja">
      <formula>NOT(ISERROR(SEARCH("Muy Baja",Y10)))</formula>
    </cfRule>
    <cfRule type="containsText" dxfId="3241" priority="586" operator="containsText" text="Baja">
      <formula>NOT(ISERROR(SEARCH("Baja",Y10)))</formula>
    </cfRule>
    <cfRule type="containsText" dxfId="3240" priority="587" operator="containsText" text="Muy Baja">
      <formula>NOT(ISERROR(SEARCH("Muy Baja",Y10)))</formula>
    </cfRule>
  </conditionalFormatting>
  <conditionalFormatting sqref="AC10:AC14 AC20:AC32">
    <cfRule type="containsText" dxfId="3239" priority="577" operator="containsText" text="Catastrófico">
      <formula>NOT(ISERROR(SEARCH("Catastrófico",AC10)))</formula>
    </cfRule>
    <cfRule type="containsText" dxfId="3238" priority="578" operator="containsText" text="Mayor">
      <formula>NOT(ISERROR(SEARCH("Mayor",AC10)))</formula>
    </cfRule>
    <cfRule type="containsText" dxfId="3237" priority="579" operator="containsText" text="Moderado">
      <formula>NOT(ISERROR(SEARCH("Moderado",AC10)))</formula>
    </cfRule>
    <cfRule type="containsText" dxfId="3236" priority="580" operator="containsText" text="Menor">
      <formula>NOT(ISERROR(SEARCH("Menor",AC10)))</formula>
    </cfRule>
    <cfRule type="containsText" dxfId="3235" priority="581" operator="containsText" text="Leve">
      <formula>NOT(ISERROR(SEARCH("Leve",AC10)))</formula>
    </cfRule>
  </conditionalFormatting>
  <conditionalFormatting sqref="AG10">
    <cfRule type="containsText" dxfId="3234" priority="568" operator="containsText" text="Extremo">
      <formula>NOT(ISERROR(SEARCH("Extremo",AG10)))</formula>
    </cfRule>
    <cfRule type="containsText" dxfId="3233" priority="569" operator="containsText" text="Alto">
      <formula>NOT(ISERROR(SEARCH("Alto",AG10)))</formula>
    </cfRule>
    <cfRule type="containsText" dxfId="3232" priority="570" operator="containsText" text="Moderado">
      <formula>NOT(ISERROR(SEARCH("Moderado",AG10)))</formula>
    </cfRule>
    <cfRule type="containsText" dxfId="3231" priority="571" operator="containsText" text="Menor">
      <formula>NOT(ISERROR(SEARCH("Menor",AG10)))</formula>
    </cfRule>
    <cfRule type="containsText" dxfId="3230" priority="572" operator="containsText" text="Bajo">
      <formula>NOT(ISERROR(SEARCH("Bajo",AG10)))</formula>
    </cfRule>
    <cfRule type="containsText" dxfId="3229" priority="573" operator="containsText" text="Moderado">
      <formula>NOT(ISERROR(SEARCH("Moderado",AG10)))</formula>
    </cfRule>
    <cfRule type="containsText" dxfId="3228" priority="574" operator="containsText" text="Extremo">
      <formula>NOT(ISERROR(SEARCH("Extremo",AG10)))</formula>
    </cfRule>
    <cfRule type="containsText" dxfId="3227" priority="575" operator="containsText" text="Baja">
      <formula>NOT(ISERROR(SEARCH("Baja",AG10)))</formula>
    </cfRule>
    <cfRule type="containsText" dxfId="3226" priority="576" operator="containsText" text="Alto">
      <formula>NOT(ISERROR(SEARCH("Alto",AG10)))</formula>
    </cfRule>
  </conditionalFormatting>
  <conditionalFormatting sqref="AA10:AA14 AA20:AA32">
    <cfRule type="containsText" dxfId="3225" priority="557" operator="containsText" text="Muy Alta">
      <formula>NOT(ISERROR(SEARCH("Muy Alta",AA10)))</formula>
    </cfRule>
    <cfRule type="containsText" dxfId="3224" priority="558" operator="containsText" text="Alta">
      <formula>NOT(ISERROR(SEARCH("Alta",AA10)))</formula>
    </cfRule>
    <cfRule type="containsText" dxfId="3223" priority="559" operator="containsText" text="Media">
      <formula>NOT(ISERROR(SEARCH("Media",AA10)))</formula>
    </cfRule>
    <cfRule type="containsText" dxfId="3222" priority="560" operator="containsText" text="Baja">
      <formula>NOT(ISERROR(SEARCH("Baja",AA10)))</formula>
    </cfRule>
    <cfRule type="containsText" dxfId="3221" priority="561" operator="containsText" text="Muy Baja">
      <formula>NOT(ISERROR(SEARCH("Muy Baja",AA10)))</formula>
    </cfRule>
  </conditionalFormatting>
  <conditionalFormatting sqref="AE10:AE14 AE20:AE32">
    <cfRule type="containsText" dxfId="3220" priority="552" operator="containsText" text="Catastrófico">
      <formula>NOT(ISERROR(SEARCH("Catastrófico",AE10)))</formula>
    </cfRule>
    <cfRule type="containsText" dxfId="3219" priority="553" operator="containsText" text="Moderado">
      <formula>NOT(ISERROR(SEARCH("Moderado",AE10)))</formula>
    </cfRule>
    <cfRule type="containsText" dxfId="3218" priority="554" operator="containsText" text="Menor">
      <formula>NOT(ISERROR(SEARCH("Menor",AE10)))</formula>
    </cfRule>
    <cfRule type="containsText" dxfId="3217" priority="555" operator="containsText" text="Leve">
      <formula>NOT(ISERROR(SEARCH("Leve",AE10)))</formula>
    </cfRule>
    <cfRule type="containsText" dxfId="3216" priority="556" operator="containsText" text="Mayor">
      <formula>NOT(ISERROR(SEARCH("Mayor",AE10)))</formula>
    </cfRule>
  </conditionalFormatting>
  <conditionalFormatting sqref="I15 I20 I38 I43 I25">
    <cfRule type="containsText" dxfId="3215" priority="529" operator="containsText" text="Muy Baja">
      <formula>NOT(ISERROR(SEARCH("Muy Baja",I15)))</formula>
    </cfRule>
    <cfRule type="containsText" dxfId="3214" priority="530" operator="containsText" text="Baja">
      <formula>NOT(ISERROR(SEARCH("Baja",I15)))</formula>
    </cfRule>
    <cfRule type="containsText" dxfId="3213" priority="532" operator="containsText" text="Muy Alta">
      <formula>NOT(ISERROR(SEARCH("Muy Alta",I15)))</formula>
    </cfRule>
    <cfRule type="containsText" dxfId="3212" priority="533" operator="containsText" text="Alta">
      <formula>NOT(ISERROR(SEARCH("Alta",I15)))</formula>
    </cfRule>
    <cfRule type="containsText" dxfId="3211" priority="534" operator="containsText" text="Media">
      <formula>NOT(ISERROR(SEARCH("Media",I15)))</formula>
    </cfRule>
    <cfRule type="containsText" dxfId="3210" priority="535" operator="containsText" text="Media">
      <formula>NOT(ISERROR(SEARCH("Media",I15)))</formula>
    </cfRule>
    <cfRule type="containsText" dxfId="3209" priority="536" operator="containsText" text="Media">
      <formula>NOT(ISERROR(SEARCH("Media",I15)))</formula>
    </cfRule>
    <cfRule type="containsText" dxfId="3208" priority="537" operator="containsText" text="Muy Baja">
      <formula>NOT(ISERROR(SEARCH("Muy Baja",I15)))</formula>
    </cfRule>
    <cfRule type="containsText" dxfId="3207" priority="538" operator="containsText" text="Baja">
      <formula>NOT(ISERROR(SEARCH("Baja",I15)))</formula>
    </cfRule>
    <cfRule type="containsText" dxfId="3206" priority="539" operator="containsText" text="Muy Baja">
      <formula>NOT(ISERROR(SEARCH("Muy Baja",I15)))</formula>
    </cfRule>
    <cfRule type="containsText" dxfId="3205" priority="540" operator="containsText" text="Muy Baja">
      <formula>NOT(ISERROR(SEARCH("Muy Baja",I15)))</formula>
    </cfRule>
    <cfRule type="containsText" dxfId="3204" priority="541" operator="containsText" text="Muy Baja">
      <formula>NOT(ISERROR(SEARCH("Muy Baja",I15)))</formula>
    </cfRule>
    <cfRule type="containsText" dxfId="3203" priority="542" operator="containsText" text="Muy Baja'Tabla probabilidad'!">
      <formula>NOT(ISERROR(SEARCH("Muy Baja'Tabla probabilidad'!",I15)))</formula>
    </cfRule>
    <cfRule type="containsText" dxfId="3202" priority="543" operator="containsText" text="Muy bajo">
      <formula>NOT(ISERROR(SEARCH("Muy bajo",I15)))</formula>
    </cfRule>
    <cfRule type="containsText" dxfId="3201" priority="544" operator="containsText" text="Alta">
      <formula>NOT(ISERROR(SEARCH("Alta",I15)))</formula>
    </cfRule>
    <cfRule type="containsText" dxfId="3200" priority="545" operator="containsText" text="Media">
      <formula>NOT(ISERROR(SEARCH("Media",I15)))</formula>
    </cfRule>
    <cfRule type="containsText" dxfId="3199" priority="546" operator="containsText" text="Baja">
      <formula>NOT(ISERROR(SEARCH("Baja",I15)))</formula>
    </cfRule>
    <cfRule type="containsText" dxfId="3198" priority="547" operator="containsText" text="Muy baja">
      <formula>NOT(ISERROR(SEARCH("Muy baja",I15)))</formula>
    </cfRule>
    <cfRule type="cellIs" dxfId="3197" priority="550" operator="between">
      <formula>1</formula>
      <formula>2</formula>
    </cfRule>
    <cfRule type="cellIs" dxfId="3196" priority="551" operator="between">
      <formula>0</formula>
      <formula>2</formula>
    </cfRule>
  </conditionalFormatting>
  <conditionalFormatting sqref="I15 I20 I38 I43 I25">
    <cfRule type="containsText" dxfId="3195" priority="531" operator="containsText" text="Muy Alta">
      <formula>NOT(ISERROR(SEARCH("Muy Alta",I15)))</formula>
    </cfRule>
  </conditionalFormatting>
  <conditionalFormatting sqref="Y15:Y19">
    <cfRule type="containsText" dxfId="3194" priority="523" operator="containsText" text="Muy Alta">
      <formula>NOT(ISERROR(SEARCH("Muy Alta",Y15)))</formula>
    </cfRule>
    <cfRule type="containsText" dxfId="3193" priority="524" operator="containsText" text="Alta">
      <formula>NOT(ISERROR(SEARCH("Alta",Y15)))</formula>
    </cfRule>
    <cfRule type="containsText" dxfId="3192" priority="525" operator="containsText" text="Media">
      <formula>NOT(ISERROR(SEARCH("Media",Y15)))</formula>
    </cfRule>
    <cfRule type="containsText" dxfId="3191" priority="526" operator="containsText" text="Muy Baja">
      <formula>NOT(ISERROR(SEARCH("Muy Baja",Y15)))</formula>
    </cfRule>
    <cfRule type="containsText" dxfId="3190" priority="527" operator="containsText" text="Baja">
      <formula>NOT(ISERROR(SEARCH("Baja",Y15)))</formula>
    </cfRule>
    <cfRule type="containsText" dxfId="3189" priority="528" operator="containsText" text="Muy Baja">
      <formula>NOT(ISERROR(SEARCH("Muy Baja",Y15)))</formula>
    </cfRule>
  </conditionalFormatting>
  <conditionalFormatting sqref="AC15:AC19">
    <cfRule type="containsText" dxfId="3188" priority="518" operator="containsText" text="Catastrófico">
      <formula>NOT(ISERROR(SEARCH("Catastrófico",AC15)))</formula>
    </cfRule>
    <cfRule type="containsText" dxfId="3187" priority="519" operator="containsText" text="Mayor">
      <formula>NOT(ISERROR(SEARCH("Mayor",AC15)))</formula>
    </cfRule>
    <cfRule type="containsText" dxfId="3186" priority="520" operator="containsText" text="Moderado">
      <formula>NOT(ISERROR(SEARCH("Moderado",AC15)))</formula>
    </cfRule>
    <cfRule type="containsText" dxfId="3185" priority="521" operator="containsText" text="Menor">
      <formula>NOT(ISERROR(SEARCH("Menor",AC15)))</formula>
    </cfRule>
    <cfRule type="containsText" dxfId="3184" priority="522" operator="containsText" text="Leve">
      <formula>NOT(ISERROR(SEARCH("Leve",AC15)))</formula>
    </cfRule>
  </conditionalFormatting>
  <conditionalFormatting sqref="AG15">
    <cfRule type="containsText" dxfId="3183" priority="509" operator="containsText" text="Extremo">
      <formula>NOT(ISERROR(SEARCH("Extremo",AG15)))</formula>
    </cfRule>
    <cfRule type="containsText" dxfId="3182" priority="510" operator="containsText" text="Alto">
      <formula>NOT(ISERROR(SEARCH("Alto",AG15)))</formula>
    </cfRule>
    <cfRule type="containsText" dxfId="3181" priority="511" operator="containsText" text="Moderado">
      <formula>NOT(ISERROR(SEARCH("Moderado",AG15)))</formula>
    </cfRule>
    <cfRule type="containsText" dxfId="3180" priority="512" operator="containsText" text="Menor">
      <formula>NOT(ISERROR(SEARCH("Menor",AG15)))</formula>
    </cfRule>
    <cfRule type="containsText" dxfId="3179" priority="513" operator="containsText" text="Bajo">
      <formula>NOT(ISERROR(SEARCH("Bajo",AG15)))</formula>
    </cfRule>
    <cfRule type="containsText" dxfId="3178" priority="514" operator="containsText" text="Moderado">
      <formula>NOT(ISERROR(SEARCH("Moderado",AG15)))</formula>
    </cfRule>
    <cfRule type="containsText" dxfId="3177" priority="515" operator="containsText" text="Extremo">
      <formula>NOT(ISERROR(SEARCH("Extremo",AG15)))</formula>
    </cfRule>
    <cfRule type="containsText" dxfId="3176" priority="516" operator="containsText" text="Baja">
      <formula>NOT(ISERROR(SEARCH("Baja",AG15)))</formula>
    </cfRule>
    <cfRule type="containsText" dxfId="3175" priority="517" operator="containsText" text="Alto">
      <formula>NOT(ISERROR(SEARCH("Alto",AG15)))</formula>
    </cfRule>
  </conditionalFormatting>
  <conditionalFormatting sqref="AA15:AA19">
    <cfRule type="containsText" dxfId="3174" priority="504" operator="containsText" text="Muy Alta">
      <formula>NOT(ISERROR(SEARCH("Muy Alta",AA15)))</formula>
    </cfRule>
    <cfRule type="containsText" dxfId="3173" priority="505" operator="containsText" text="Alta">
      <formula>NOT(ISERROR(SEARCH("Alta",AA15)))</formula>
    </cfRule>
    <cfRule type="containsText" dxfId="3172" priority="506" operator="containsText" text="Media">
      <formula>NOT(ISERROR(SEARCH("Media",AA15)))</formula>
    </cfRule>
    <cfRule type="containsText" dxfId="3171" priority="507" operator="containsText" text="Baja">
      <formula>NOT(ISERROR(SEARCH("Baja",AA15)))</formula>
    </cfRule>
    <cfRule type="containsText" dxfId="3170" priority="508" operator="containsText" text="Muy Baja">
      <formula>NOT(ISERROR(SEARCH("Muy Baja",AA15)))</formula>
    </cfRule>
  </conditionalFormatting>
  <conditionalFormatting sqref="AE15:AE19">
    <cfRule type="containsText" dxfId="3169" priority="499" operator="containsText" text="Catastrófico">
      <formula>NOT(ISERROR(SEARCH("Catastrófico",AE15)))</formula>
    </cfRule>
    <cfRule type="containsText" dxfId="3168" priority="500" operator="containsText" text="Moderado">
      <formula>NOT(ISERROR(SEARCH("Moderado",AE15)))</formula>
    </cfRule>
    <cfRule type="containsText" dxfId="3167" priority="501" operator="containsText" text="Menor">
      <formula>NOT(ISERROR(SEARCH("Menor",AE15)))</formula>
    </cfRule>
    <cfRule type="containsText" dxfId="3166" priority="502" operator="containsText" text="Leve">
      <formula>NOT(ISERROR(SEARCH("Leve",AE15)))</formula>
    </cfRule>
    <cfRule type="containsText" dxfId="3165" priority="503" operator="containsText" text="Mayor">
      <formula>NOT(ISERROR(SEARCH("Mayor",AE15)))</formula>
    </cfRule>
  </conditionalFormatting>
  <conditionalFormatting sqref="AG20 AG25">
    <cfRule type="containsText" dxfId="3164" priority="479" operator="containsText" text="Extremo">
      <formula>NOT(ISERROR(SEARCH("Extremo",AG20)))</formula>
    </cfRule>
    <cfRule type="containsText" dxfId="3163" priority="480" operator="containsText" text="Alto">
      <formula>NOT(ISERROR(SEARCH("Alto",AG20)))</formula>
    </cfRule>
    <cfRule type="containsText" dxfId="3162" priority="481" operator="containsText" text="Moderado">
      <formula>NOT(ISERROR(SEARCH("Moderado",AG20)))</formula>
    </cfRule>
    <cfRule type="containsText" dxfId="3161" priority="482" operator="containsText" text="Menor">
      <formula>NOT(ISERROR(SEARCH("Menor",AG20)))</formula>
    </cfRule>
    <cfRule type="containsText" dxfId="3160" priority="483" operator="containsText" text="Bajo">
      <formula>NOT(ISERROR(SEARCH("Bajo",AG20)))</formula>
    </cfRule>
    <cfRule type="containsText" dxfId="3159" priority="484" operator="containsText" text="Moderado">
      <formula>NOT(ISERROR(SEARCH("Moderado",AG20)))</formula>
    </cfRule>
    <cfRule type="containsText" dxfId="3158" priority="485" operator="containsText" text="Extremo">
      <formula>NOT(ISERROR(SEARCH("Extremo",AG20)))</formula>
    </cfRule>
    <cfRule type="containsText" dxfId="3157" priority="486" operator="containsText" text="Baja">
      <formula>NOT(ISERROR(SEARCH("Baja",AG20)))</formula>
    </cfRule>
    <cfRule type="containsText" dxfId="3156" priority="487" operator="containsText" text="Alto">
      <formula>NOT(ISERROR(SEARCH("Alto",AG20)))</formula>
    </cfRule>
  </conditionalFormatting>
  <conditionalFormatting sqref="Y38:Y42">
    <cfRule type="containsText" dxfId="3155" priority="463" operator="containsText" text="Muy Alta">
      <formula>NOT(ISERROR(SEARCH("Muy Alta",Y38)))</formula>
    </cfRule>
    <cfRule type="containsText" dxfId="3154" priority="464" operator="containsText" text="Alta">
      <formula>NOT(ISERROR(SEARCH("Alta",Y38)))</formula>
    </cfRule>
    <cfRule type="containsText" dxfId="3153" priority="465" operator="containsText" text="Media">
      <formula>NOT(ISERROR(SEARCH("Media",Y38)))</formula>
    </cfRule>
    <cfRule type="containsText" dxfId="3152" priority="466" operator="containsText" text="Muy Baja">
      <formula>NOT(ISERROR(SEARCH("Muy Baja",Y38)))</formula>
    </cfRule>
    <cfRule type="containsText" dxfId="3151" priority="467" operator="containsText" text="Baja">
      <formula>NOT(ISERROR(SEARCH("Baja",Y38)))</formula>
    </cfRule>
    <cfRule type="containsText" dxfId="3150" priority="468" operator="containsText" text="Muy Baja">
      <formula>NOT(ISERROR(SEARCH("Muy Baja",Y38)))</formula>
    </cfRule>
  </conditionalFormatting>
  <conditionalFormatting sqref="AC38:AC42">
    <cfRule type="containsText" dxfId="3149" priority="458" operator="containsText" text="Catastrófico">
      <formula>NOT(ISERROR(SEARCH("Catastrófico",AC38)))</formula>
    </cfRule>
    <cfRule type="containsText" dxfId="3148" priority="459" operator="containsText" text="Mayor">
      <formula>NOT(ISERROR(SEARCH("Mayor",AC38)))</formula>
    </cfRule>
    <cfRule type="containsText" dxfId="3147" priority="460" operator="containsText" text="Moderado">
      <formula>NOT(ISERROR(SEARCH("Moderado",AC38)))</formula>
    </cfRule>
    <cfRule type="containsText" dxfId="3146" priority="461" operator="containsText" text="Menor">
      <formula>NOT(ISERROR(SEARCH("Menor",AC38)))</formula>
    </cfRule>
    <cfRule type="containsText" dxfId="3145" priority="462" operator="containsText" text="Leve">
      <formula>NOT(ISERROR(SEARCH("Leve",AC38)))</formula>
    </cfRule>
  </conditionalFormatting>
  <conditionalFormatting sqref="AG38">
    <cfRule type="containsText" dxfId="3144" priority="449" operator="containsText" text="Extremo">
      <formula>NOT(ISERROR(SEARCH("Extremo",AG38)))</formula>
    </cfRule>
    <cfRule type="containsText" dxfId="3143" priority="450" operator="containsText" text="Alto">
      <formula>NOT(ISERROR(SEARCH("Alto",AG38)))</formula>
    </cfRule>
    <cfRule type="containsText" dxfId="3142" priority="451" operator="containsText" text="Moderado">
      <formula>NOT(ISERROR(SEARCH("Moderado",AG38)))</formula>
    </cfRule>
    <cfRule type="containsText" dxfId="3141" priority="452" operator="containsText" text="Menor">
      <formula>NOT(ISERROR(SEARCH("Menor",AG38)))</formula>
    </cfRule>
    <cfRule type="containsText" dxfId="3140" priority="453" operator="containsText" text="Bajo">
      <formula>NOT(ISERROR(SEARCH("Bajo",AG38)))</formula>
    </cfRule>
    <cfRule type="containsText" dxfId="3139" priority="454" operator="containsText" text="Moderado">
      <formula>NOT(ISERROR(SEARCH("Moderado",AG38)))</formula>
    </cfRule>
    <cfRule type="containsText" dxfId="3138" priority="455" operator="containsText" text="Extremo">
      <formula>NOT(ISERROR(SEARCH("Extremo",AG38)))</formula>
    </cfRule>
    <cfRule type="containsText" dxfId="3137" priority="456" operator="containsText" text="Baja">
      <formula>NOT(ISERROR(SEARCH("Baja",AG38)))</formula>
    </cfRule>
    <cfRule type="containsText" dxfId="3136" priority="457" operator="containsText" text="Alto">
      <formula>NOT(ISERROR(SEARCH("Alto",AG38)))</formula>
    </cfRule>
  </conditionalFormatting>
  <conditionalFormatting sqref="AA38:AA42">
    <cfRule type="containsText" dxfId="3135" priority="444" operator="containsText" text="Muy Alta">
      <formula>NOT(ISERROR(SEARCH("Muy Alta",AA38)))</formula>
    </cfRule>
    <cfRule type="containsText" dxfId="3134" priority="445" operator="containsText" text="Alta">
      <formula>NOT(ISERROR(SEARCH("Alta",AA38)))</formula>
    </cfRule>
    <cfRule type="containsText" dxfId="3133" priority="446" operator="containsText" text="Media">
      <formula>NOT(ISERROR(SEARCH("Media",AA38)))</formula>
    </cfRule>
    <cfRule type="containsText" dxfId="3132" priority="447" operator="containsText" text="Baja">
      <formula>NOT(ISERROR(SEARCH("Baja",AA38)))</formula>
    </cfRule>
    <cfRule type="containsText" dxfId="3131" priority="448" operator="containsText" text="Muy Baja">
      <formula>NOT(ISERROR(SEARCH("Muy Baja",AA38)))</formula>
    </cfRule>
  </conditionalFormatting>
  <conditionalFormatting sqref="AE38:AE42">
    <cfRule type="containsText" dxfId="3130" priority="439" operator="containsText" text="Catastrófico">
      <formula>NOT(ISERROR(SEARCH("Catastrófico",AE38)))</formula>
    </cfRule>
    <cfRule type="containsText" dxfId="3129" priority="440" operator="containsText" text="Moderado">
      <formula>NOT(ISERROR(SEARCH("Moderado",AE38)))</formula>
    </cfRule>
    <cfRule type="containsText" dxfId="3128" priority="441" operator="containsText" text="Menor">
      <formula>NOT(ISERROR(SEARCH("Menor",AE38)))</formula>
    </cfRule>
    <cfRule type="containsText" dxfId="3127" priority="442" operator="containsText" text="Leve">
      <formula>NOT(ISERROR(SEARCH("Leve",AE38)))</formula>
    </cfRule>
    <cfRule type="containsText" dxfId="3126" priority="443" operator="containsText" text="Mayor">
      <formula>NOT(ISERROR(SEARCH("Mayor",AE38)))</formula>
    </cfRule>
  </conditionalFormatting>
  <conditionalFormatting sqref="Y43:Y47">
    <cfRule type="containsText" dxfId="3125" priority="433" operator="containsText" text="Muy Alta">
      <formula>NOT(ISERROR(SEARCH("Muy Alta",Y43)))</formula>
    </cfRule>
    <cfRule type="containsText" dxfId="3124" priority="434" operator="containsText" text="Alta">
      <formula>NOT(ISERROR(SEARCH("Alta",Y43)))</formula>
    </cfRule>
    <cfRule type="containsText" dxfId="3123" priority="435" operator="containsText" text="Media">
      <formula>NOT(ISERROR(SEARCH("Media",Y43)))</formula>
    </cfRule>
    <cfRule type="containsText" dxfId="3122" priority="436" operator="containsText" text="Muy Baja">
      <formula>NOT(ISERROR(SEARCH("Muy Baja",Y43)))</formula>
    </cfRule>
    <cfRule type="containsText" dxfId="3121" priority="437" operator="containsText" text="Baja">
      <formula>NOT(ISERROR(SEARCH("Baja",Y43)))</formula>
    </cfRule>
    <cfRule type="containsText" dxfId="3120" priority="438" operator="containsText" text="Muy Baja">
      <formula>NOT(ISERROR(SEARCH("Muy Baja",Y43)))</formula>
    </cfRule>
  </conditionalFormatting>
  <conditionalFormatting sqref="AC43:AC47">
    <cfRule type="containsText" dxfId="3119" priority="428" operator="containsText" text="Catastrófico">
      <formula>NOT(ISERROR(SEARCH("Catastrófico",AC43)))</formula>
    </cfRule>
    <cfRule type="containsText" dxfId="3118" priority="429" operator="containsText" text="Mayor">
      <formula>NOT(ISERROR(SEARCH("Mayor",AC43)))</formula>
    </cfRule>
    <cfRule type="containsText" dxfId="3117" priority="430" operator="containsText" text="Moderado">
      <formula>NOT(ISERROR(SEARCH("Moderado",AC43)))</formula>
    </cfRule>
    <cfRule type="containsText" dxfId="3116" priority="431" operator="containsText" text="Menor">
      <formula>NOT(ISERROR(SEARCH("Menor",AC43)))</formula>
    </cfRule>
    <cfRule type="containsText" dxfId="3115" priority="432" operator="containsText" text="Leve">
      <formula>NOT(ISERROR(SEARCH("Leve",AC43)))</formula>
    </cfRule>
  </conditionalFormatting>
  <conditionalFormatting sqref="AG43">
    <cfRule type="containsText" dxfId="3114" priority="419" operator="containsText" text="Extremo">
      <formula>NOT(ISERROR(SEARCH("Extremo",AG43)))</formula>
    </cfRule>
    <cfRule type="containsText" dxfId="3113" priority="420" operator="containsText" text="Alto">
      <formula>NOT(ISERROR(SEARCH("Alto",AG43)))</formula>
    </cfRule>
    <cfRule type="containsText" dxfId="3112" priority="421" operator="containsText" text="Moderado">
      <formula>NOT(ISERROR(SEARCH("Moderado",AG43)))</formula>
    </cfRule>
    <cfRule type="containsText" dxfId="3111" priority="422" operator="containsText" text="Menor">
      <formula>NOT(ISERROR(SEARCH("Menor",AG43)))</formula>
    </cfRule>
    <cfRule type="containsText" dxfId="3110" priority="423" operator="containsText" text="Bajo">
      <formula>NOT(ISERROR(SEARCH("Bajo",AG43)))</formula>
    </cfRule>
    <cfRule type="containsText" dxfId="3109" priority="424" operator="containsText" text="Moderado">
      <formula>NOT(ISERROR(SEARCH("Moderado",AG43)))</formula>
    </cfRule>
    <cfRule type="containsText" dxfId="3108" priority="425" operator="containsText" text="Extremo">
      <formula>NOT(ISERROR(SEARCH("Extremo",AG43)))</formula>
    </cfRule>
    <cfRule type="containsText" dxfId="3107" priority="426" operator="containsText" text="Baja">
      <formula>NOT(ISERROR(SEARCH("Baja",AG43)))</formula>
    </cfRule>
    <cfRule type="containsText" dxfId="3106" priority="427" operator="containsText" text="Alto">
      <formula>NOT(ISERROR(SEARCH("Alto",AG43)))</formula>
    </cfRule>
  </conditionalFormatting>
  <conditionalFormatting sqref="AA43:AA47">
    <cfRule type="containsText" dxfId="3105" priority="414" operator="containsText" text="Muy Alta">
      <formula>NOT(ISERROR(SEARCH("Muy Alta",AA43)))</formula>
    </cfRule>
    <cfRule type="containsText" dxfId="3104" priority="415" operator="containsText" text="Alta">
      <formula>NOT(ISERROR(SEARCH("Alta",AA43)))</formula>
    </cfRule>
    <cfRule type="containsText" dxfId="3103" priority="416" operator="containsText" text="Media">
      <formula>NOT(ISERROR(SEARCH("Media",AA43)))</formula>
    </cfRule>
    <cfRule type="containsText" dxfId="3102" priority="417" operator="containsText" text="Baja">
      <formula>NOT(ISERROR(SEARCH("Baja",AA43)))</formula>
    </cfRule>
    <cfRule type="containsText" dxfId="3101" priority="418" operator="containsText" text="Muy Baja">
      <formula>NOT(ISERROR(SEARCH("Muy Baja",AA43)))</formula>
    </cfRule>
  </conditionalFormatting>
  <conditionalFormatting sqref="AE43:AE47">
    <cfRule type="containsText" dxfId="3100" priority="409" operator="containsText" text="Catastrófico">
      <formula>NOT(ISERROR(SEARCH("Catastrófico",AE43)))</formula>
    </cfRule>
    <cfRule type="containsText" dxfId="3099" priority="410" operator="containsText" text="Moderado">
      <formula>NOT(ISERROR(SEARCH("Moderado",AE43)))</formula>
    </cfRule>
    <cfRule type="containsText" dxfId="3098" priority="411" operator="containsText" text="Menor">
      <formula>NOT(ISERROR(SEARCH("Menor",AE43)))</formula>
    </cfRule>
    <cfRule type="containsText" dxfId="3097" priority="412" operator="containsText" text="Leve">
      <formula>NOT(ISERROR(SEARCH("Leve",AE43)))</formula>
    </cfRule>
    <cfRule type="containsText" dxfId="3096" priority="413" operator="containsText" text="Mayor">
      <formula>NOT(ISERROR(SEARCH("Mayor",AE43)))</formula>
    </cfRule>
  </conditionalFormatting>
  <conditionalFormatting sqref="N48 N53">
    <cfRule type="containsText" dxfId="3095" priority="398" operator="containsText" text="Extremo">
      <formula>NOT(ISERROR(SEARCH("Extremo",N48)))</formula>
    </cfRule>
    <cfRule type="containsText" dxfId="3094" priority="399" operator="containsText" text="Alto">
      <formula>NOT(ISERROR(SEARCH("Alto",N48)))</formula>
    </cfRule>
    <cfRule type="containsText" dxfId="3093" priority="400" operator="containsText" text="Bajo">
      <formula>NOT(ISERROR(SEARCH("Bajo",N48)))</formula>
    </cfRule>
    <cfRule type="containsText" dxfId="3092" priority="401" operator="containsText" text="Moderado">
      <formula>NOT(ISERROR(SEARCH("Moderado",N48)))</formula>
    </cfRule>
    <cfRule type="containsText" dxfId="3091" priority="402" operator="containsText" text="Extremo">
      <formula>NOT(ISERROR(SEARCH("Extremo",N48)))</formula>
    </cfRule>
  </conditionalFormatting>
  <conditionalFormatting sqref="I48 I53">
    <cfRule type="containsText" dxfId="3090" priority="369" operator="containsText" text="Muy Baja">
      <formula>NOT(ISERROR(SEARCH("Muy Baja",I48)))</formula>
    </cfRule>
    <cfRule type="containsText" dxfId="3089" priority="370" operator="containsText" text="Baja">
      <formula>NOT(ISERROR(SEARCH("Baja",I48)))</formula>
    </cfRule>
    <cfRule type="containsText" dxfId="3088" priority="372" operator="containsText" text="Muy Alta">
      <formula>NOT(ISERROR(SEARCH("Muy Alta",I48)))</formula>
    </cfRule>
    <cfRule type="containsText" dxfId="3087" priority="373" operator="containsText" text="Alta">
      <formula>NOT(ISERROR(SEARCH("Alta",I48)))</formula>
    </cfRule>
    <cfRule type="containsText" dxfId="3086" priority="374" operator="containsText" text="Media">
      <formula>NOT(ISERROR(SEARCH("Media",I48)))</formula>
    </cfRule>
    <cfRule type="containsText" dxfId="3085" priority="375" operator="containsText" text="Media">
      <formula>NOT(ISERROR(SEARCH("Media",I48)))</formula>
    </cfRule>
    <cfRule type="containsText" dxfId="3084" priority="376" operator="containsText" text="Media">
      <formula>NOT(ISERROR(SEARCH("Media",I48)))</formula>
    </cfRule>
    <cfRule type="containsText" dxfId="3083" priority="377" operator="containsText" text="Muy Baja">
      <formula>NOT(ISERROR(SEARCH("Muy Baja",I48)))</formula>
    </cfRule>
    <cfRule type="containsText" dxfId="3082" priority="378" operator="containsText" text="Baja">
      <formula>NOT(ISERROR(SEARCH("Baja",I48)))</formula>
    </cfRule>
    <cfRule type="containsText" dxfId="3081" priority="379" operator="containsText" text="Muy Baja">
      <formula>NOT(ISERROR(SEARCH("Muy Baja",I48)))</formula>
    </cfRule>
    <cfRule type="containsText" dxfId="3080" priority="380" operator="containsText" text="Muy Baja">
      <formula>NOT(ISERROR(SEARCH("Muy Baja",I48)))</formula>
    </cfRule>
    <cfRule type="containsText" dxfId="3079" priority="381" operator="containsText" text="Muy Baja">
      <formula>NOT(ISERROR(SEARCH("Muy Baja",I48)))</formula>
    </cfRule>
    <cfRule type="containsText" dxfId="3078" priority="382" operator="containsText" text="Muy Baja'Tabla probabilidad'!">
      <formula>NOT(ISERROR(SEARCH("Muy Baja'Tabla probabilidad'!",I48)))</formula>
    </cfRule>
    <cfRule type="containsText" dxfId="3077" priority="383" operator="containsText" text="Muy bajo">
      <formula>NOT(ISERROR(SEARCH("Muy bajo",I48)))</formula>
    </cfRule>
    <cfRule type="containsText" dxfId="3076" priority="384" operator="containsText" text="Alta">
      <formula>NOT(ISERROR(SEARCH("Alta",I48)))</formula>
    </cfRule>
    <cfRule type="containsText" dxfId="3075" priority="385" operator="containsText" text="Media">
      <formula>NOT(ISERROR(SEARCH("Media",I48)))</formula>
    </cfRule>
    <cfRule type="containsText" dxfId="3074" priority="386" operator="containsText" text="Baja">
      <formula>NOT(ISERROR(SEARCH("Baja",I48)))</formula>
    </cfRule>
    <cfRule type="containsText" dxfId="3073" priority="387" operator="containsText" text="Muy baja">
      <formula>NOT(ISERROR(SEARCH("Muy baja",I48)))</formula>
    </cfRule>
    <cfRule type="cellIs" dxfId="3072" priority="390" operator="between">
      <formula>1</formula>
      <formula>2</formula>
    </cfRule>
    <cfRule type="cellIs" dxfId="3071" priority="391" operator="between">
      <formula>0</formula>
      <formula>2</formula>
    </cfRule>
  </conditionalFormatting>
  <conditionalFormatting sqref="I48 I53">
    <cfRule type="containsText" dxfId="3070" priority="371" operator="containsText" text="Muy Alta">
      <formula>NOT(ISERROR(SEARCH("Muy Alta",I48)))</formula>
    </cfRule>
  </conditionalFormatting>
  <conditionalFormatting sqref="Y48:Y52">
    <cfRule type="containsText" dxfId="3069" priority="363" operator="containsText" text="Muy Alta">
      <formula>NOT(ISERROR(SEARCH("Muy Alta",Y48)))</formula>
    </cfRule>
    <cfRule type="containsText" dxfId="3068" priority="364" operator="containsText" text="Alta">
      <formula>NOT(ISERROR(SEARCH("Alta",Y48)))</formula>
    </cfRule>
    <cfRule type="containsText" dxfId="3067" priority="365" operator="containsText" text="Media">
      <formula>NOT(ISERROR(SEARCH("Media",Y48)))</formula>
    </cfRule>
    <cfRule type="containsText" dxfId="3066" priority="366" operator="containsText" text="Muy Baja">
      <formula>NOT(ISERROR(SEARCH("Muy Baja",Y48)))</formula>
    </cfRule>
    <cfRule type="containsText" dxfId="3065" priority="367" operator="containsText" text="Baja">
      <formula>NOT(ISERROR(SEARCH("Baja",Y48)))</formula>
    </cfRule>
    <cfRule type="containsText" dxfId="3064" priority="368" operator="containsText" text="Muy Baja">
      <formula>NOT(ISERROR(SEARCH("Muy Baja",Y48)))</formula>
    </cfRule>
  </conditionalFormatting>
  <conditionalFormatting sqref="AC48:AC52">
    <cfRule type="containsText" dxfId="3063" priority="358" operator="containsText" text="Catastrófico">
      <formula>NOT(ISERROR(SEARCH("Catastrófico",AC48)))</formula>
    </cfRule>
    <cfRule type="containsText" dxfId="3062" priority="359" operator="containsText" text="Mayor">
      <formula>NOT(ISERROR(SEARCH("Mayor",AC48)))</formula>
    </cfRule>
    <cfRule type="containsText" dxfId="3061" priority="360" operator="containsText" text="Moderado">
      <formula>NOT(ISERROR(SEARCH("Moderado",AC48)))</formula>
    </cfRule>
    <cfRule type="containsText" dxfId="3060" priority="361" operator="containsText" text="Menor">
      <formula>NOT(ISERROR(SEARCH("Menor",AC48)))</formula>
    </cfRule>
    <cfRule type="containsText" dxfId="3059" priority="362" operator="containsText" text="Leve">
      <formula>NOT(ISERROR(SEARCH("Leve",AC48)))</formula>
    </cfRule>
  </conditionalFormatting>
  <conditionalFormatting sqref="AG48">
    <cfRule type="containsText" dxfId="3058" priority="349" operator="containsText" text="Extremo">
      <formula>NOT(ISERROR(SEARCH("Extremo",AG48)))</formula>
    </cfRule>
    <cfRule type="containsText" dxfId="3057" priority="350" operator="containsText" text="Alto">
      <formula>NOT(ISERROR(SEARCH("Alto",AG48)))</formula>
    </cfRule>
    <cfRule type="containsText" dxfId="3056" priority="351" operator="containsText" text="Moderado">
      <formula>NOT(ISERROR(SEARCH("Moderado",AG48)))</formula>
    </cfRule>
    <cfRule type="containsText" dxfId="3055" priority="352" operator="containsText" text="Menor">
      <formula>NOT(ISERROR(SEARCH("Menor",AG48)))</formula>
    </cfRule>
    <cfRule type="containsText" dxfId="3054" priority="353" operator="containsText" text="Bajo">
      <formula>NOT(ISERROR(SEARCH("Bajo",AG48)))</formula>
    </cfRule>
    <cfRule type="containsText" dxfId="3053" priority="354" operator="containsText" text="Moderado">
      <formula>NOT(ISERROR(SEARCH("Moderado",AG48)))</formula>
    </cfRule>
    <cfRule type="containsText" dxfId="3052" priority="355" operator="containsText" text="Extremo">
      <formula>NOT(ISERROR(SEARCH("Extremo",AG48)))</formula>
    </cfRule>
    <cfRule type="containsText" dxfId="3051" priority="356" operator="containsText" text="Baja">
      <formula>NOT(ISERROR(SEARCH("Baja",AG48)))</formula>
    </cfRule>
    <cfRule type="containsText" dxfId="3050" priority="357" operator="containsText" text="Alto">
      <formula>NOT(ISERROR(SEARCH("Alto",AG48)))</formula>
    </cfRule>
  </conditionalFormatting>
  <conditionalFormatting sqref="AA48:AA52">
    <cfRule type="containsText" dxfId="3049" priority="344" operator="containsText" text="Muy Alta">
      <formula>NOT(ISERROR(SEARCH("Muy Alta",AA48)))</formula>
    </cfRule>
    <cfRule type="containsText" dxfId="3048" priority="345" operator="containsText" text="Alta">
      <formula>NOT(ISERROR(SEARCH("Alta",AA48)))</formula>
    </cfRule>
    <cfRule type="containsText" dxfId="3047" priority="346" operator="containsText" text="Media">
      <formula>NOT(ISERROR(SEARCH("Media",AA48)))</formula>
    </cfRule>
    <cfRule type="containsText" dxfId="3046" priority="347" operator="containsText" text="Baja">
      <formula>NOT(ISERROR(SEARCH("Baja",AA48)))</formula>
    </cfRule>
    <cfRule type="containsText" dxfId="3045" priority="348" operator="containsText" text="Muy Baja">
      <formula>NOT(ISERROR(SEARCH("Muy Baja",AA48)))</formula>
    </cfRule>
  </conditionalFormatting>
  <conditionalFormatting sqref="AE48:AE52">
    <cfRule type="containsText" dxfId="3044" priority="339" operator="containsText" text="Catastrófico">
      <formula>NOT(ISERROR(SEARCH("Catastrófico",AE48)))</formula>
    </cfRule>
    <cfRule type="containsText" dxfId="3043" priority="340" operator="containsText" text="Moderado">
      <formula>NOT(ISERROR(SEARCH("Moderado",AE48)))</formula>
    </cfRule>
    <cfRule type="containsText" dxfId="3042" priority="341" operator="containsText" text="Menor">
      <formula>NOT(ISERROR(SEARCH("Menor",AE48)))</formula>
    </cfRule>
    <cfRule type="containsText" dxfId="3041" priority="342" operator="containsText" text="Leve">
      <formula>NOT(ISERROR(SEARCH("Leve",AE48)))</formula>
    </cfRule>
    <cfRule type="containsText" dxfId="3040" priority="343" operator="containsText" text="Mayor">
      <formula>NOT(ISERROR(SEARCH("Mayor",AE48)))</formula>
    </cfRule>
  </conditionalFormatting>
  <conditionalFormatting sqref="Y53:Y57">
    <cfRule type="containsText" dxfId="3039" priority="273" operator="containsText" text="Muy Alta">
      <formula>NOT(ISERROR(SEARCH("Muy Alta",Y53)))</formula>
    </cfRule>
    <cfRule type="containsText" dxfId="3038" priority="274" operator="containsText" text="Alta">
      <formula>NOT(ISERROR(SEARCH("Alta",Y53)))</formula>
    </cfRule>
    <cfRule type="containsText" dxfId="3037" priority="275" operator="containsText" text="Media">
      <formula>NOT(ISERROR(SEARCH("Media",Y53)))</formula>
    </cfRule>
    <cfRule type="containsText" dxfId="3036" priority="276" operator="containsText" text="Muy Baja">
      <formula>NOT(ISERROR(SEARCH("Muy Baja",Y53)))</formula>
    </cfRule>
    <cfRule type="containsText" dxfId="3035" priority="277" operator="containsText" text="Baja">
      <formula>NOT(ISERROR(SEARCH("Baja",Y53)))</formula>
    </cfRule>
    <cfRule type="containsText" dxfId="3034" priority="278" operator="containsText" text="Muy Baja">
      <formula>NOT(ISERROR(SEARCH("Muy Baja",Y53)))</formula>
    </cfRule>
  </conditionalFormatting>
  <conditionalFormatting sqref="AC53:AC57">
    <cfRule type="containsText" dxfId="3033" priority="268" operator="containsText" text="Catastrófico">
      <formula>NOT(ISERROR(SEARCH("Catastrófico",AC53)))</formula>
    </cfRule>
    <cfRule type="containsText" dxfId="3032" priority="269" operator="containsText" text="Mayor">
      <formula>NOT(ISERROR(SEARCH("Mayor",AC53)))</formula>
    </cfRule>
    <cfRule type="containsText" dxfId="3031" priority="270" operator="containsText" text="Moderado">
      <formula>NOT(ISERROR(SEARCH("Moderado",AC53)))</formula>
    </cfRule>
    <cfRule type="containsText" dxfId="3030" priority="271" operator="containsText" text="Menor">
      <formula>NOT(ISERROR(SEARCH("Menor",AC53)))</formula>
    </cfRule>
    <cfRule type="containsText" dxfId="3029" priority="272" operator="containsText" text="Leve">
      <formula>NOT(ISERROR(SEARCH("Leve",AC53)))</formula>
    </cfRule>
  </conditionalFormatting>
  <conditionalFormatting sqref="AG53">
    <cfRule type="containsText" dxfId="3028" priority="259" operator="containsText" text="Extremo">
      <formula>NOT(ISERROR(SEARCH("Extremo",AG53)))</formula>
    </cfRule>
    <cfRule type="containsText" dxfId="3027" priority="260" operator="containsText" text="Alto">
      <formula>NOT(ISERROR(SEARCH("Alto",AG53)))</formula>
    </cfRule>
    <cfRule type="containsText" dxfId="3026" priority="261" operator="containsText" text="Moderado">
      <formula>NOT(ISERROR(SEARCH("Moderado",AG53)))</formula>
    </cfRule>
    <cfRule type="containsText" dxfId="3025" priority="262" operator="containsText" text="Menor">
      <formula>NOT(ISERROR(SEARCH("Menor",AG53)))</formula>
    </cfRule>
    <cfRule type="containsText" dxfId="3024" priority="263" operator="containsText" text="Bajo">
      <formula>NOT(ISERROR(SEARCH("Bajo",AG53)))</formula>
    </cfRule>
    <cfRule type="containsText" dxfId="3023" priority="264" operator="containsText" text="Moderado">
      <formula>NOT(ISERROR(SEARCH("Moderado",AG53)))</formula>
    </cfRule>
    <cfRule type="containsText" dxfId="3022" priority="265" operator="containsText" text="Extremo">
      <formula>NOT(ISERROR(SEARCH("Extremo",AG53)))</formula>
    </cfRule>
    <cfRule type="containsText" dxfId="3021" priority="266" operator="containsText" text="Baja">
      <formula>NOT(ISERROR(SEARCH("Baja",AG53)))</formula>
    </cfRule>
    <cfRule type="containsText" dxfId="3020" priority="267" operator="containsText" text="Alto">
      <formula>NOT(ISERROR(SEARCH("Alto",AG53)))</formula>
    </cfRule>
  </conditionalFormatting>
  <conditionalFormatting sqref="AA53:AA57">
    <cfRule type="containsText" dxfId="3019" priority="254" operator="containsText" text="Muy Alta">
      <formula>NOT(ISERROR(SEARCH("Muy Alta",AA53)))</formula>
    </cfRule>
    <cfRule type="containsText" dxfId="3018" priority="255" operator="containsText" text="Alta">
      <formula>NOT(ISERROR(SEARCH("Alta",AA53)))</formula>
    </cfRule>
    <cfRule type="containsText" dxfId="3017" priority="256" operator="containsText" text="Media">
      <formula>NOT(ISERROR(SEARCH("Media",AA53)))</formula>
    </cfRule>
    <cfRule type="containsText" dxfId="3016" priority="257" operator="containsText" text="Baja">
      <formula>NOT(ISERROR(SEARCH("Baja",AA53)))</formula>
    </cfRule>
    <cfRule type="containsText" dxfId="3015" priority="258" operator="containsText" text="Muy Baja">
      <formula>NOT(ISERROR(SEARCH("Muy Baja",AA53)))</formula>
    </cfRule>
  </conditionalFormatting>
  <conditionalFormatting sqref="AE53:AE57">
    <cfRule type="containsText" dxfId="3014" priority="249" operator="containsText" text="Catastrófico">
      <formula>NOT(ISERROR(SEARCH("Catastrófico",AE53)))</formula>
    </cfRule>
    <cfRule type="containsText" dxfId="3013" priority="250" operator="containsText" text="Moderado">
      <formula>NOT(ISERROR(SEARCH("Moderado",AE53)))</formula>
    </cfRule>
    <cfRule type="containsText" dxfId="3012" priority="251" operator="containsText" text="Menor">
      <formula>NOT(ISERROR(SEARCH("Menor",AE53)))</formula>
    </cfRule>
    <cfRule type="containsText" dxfId="3011" priority="252" operator="containsText" text="Leve">
      <formula>NOT(ISERROR(SEARCH("Leve",AE53)))</formula>
    </cfRule>
    <cfRule type="containsText" dxfId="3010" priority="253" operator="containsText" text="Mayor">
      <formula>NOT(ISERROR(SEARCH("Mayor",AE53)))</formula>
    </cfRule>
  </conditionalFormatting>
  <conditionalFormatting sqref="N29">
    <cfRule type="containsText" dxfId="3009" priority="244" operator="containsText" text="Extremo">
      <formula>NOT(ISERROR(SEARCH("Extremo",N29)))</formula>
    </cfRule>
    <cfRule type="containsText" dxfId="3008" priority="245" operator="containsText" text="Alto">
      <formula>NOT(ISERROR(SEARCH("Alto",N29)))</formula>
    </cfRule>
    <cfRule type="containsText" dxfId="3007" priority="246" operator="containsText" text="Bajo">
      <formula>NOT(ISERROR(SEARCH("Bajo",N29)))</formula>
    </cfRule>
    <cfRule type="containsText" dxfId="3006" priority="247" operator="containsText" text="Moderado">
      <formula>NOT(ISERROR(SEARCH("Moderado",N29)))</formula>
    </cfRule>
    <cfRule type="containsText" dxfId="3005" priority="248" operator="containsText" text="Extremo">
      <formula>NOT(ISERROR(SEARCH("Extremo",N29)))</formula>
    </cfRule>
  </conditionalFormatting>
  <conditionalFormatting sqref="I29">
    <cfRule type="containsText" dxfId="3004" priority="221" operator="containsText" text="Muy Baja">
      <formula>NOT(ISERROR(SEARCH("Muy Baja",I29)))</formula>
    </cfRule>
    <cfRule type="containsText" dxfId="3003" priority="222" operator="containsText" text="Baja">
      <formula>NOT(ISERROR(SEARCH("Baja",I29)))</formula>
    </cfRule>
    <cfRule type="containsText" dxfId="3002" priority="224" operator="containsText" text="Muy Alta">
      <formula>NOT(ISERROR(SEARCH("Muy Alta",I29)))</formula>
    </cfRule>
    <cfRule type="containsText" dxfId="3001" priority="225" operator="containsText" text="Alta">
      <formula>NOT(ISERROR(SEARCH("Alta",I29)))</formula>
    </cfRule>
    <cfRule type="containsText" dxfId="3000" priority="226" operator="containsText" text="Media">
      <formula>NOT(ISERROR(SEARCH("Media",I29)))</formula>
    </cfRule>
    <cfRule type="containsText" dxfId="2999" priority="227" operator="containsText" text="Media">
      <formula>NOT(ISERROR(SEARCH("Media",I29)))</formula>
    </cfRule>
    <cfRule type="containsText" dxfId="2998" priority="228" operator="containsText" text="Media">
      <formula>NOT(ISERROR(SEARCH("Media",I29)))</formula>
    </cfRule>
    <cfRule type="containsText" dxfId="2997" priority="229" operator="containsText" text="Muy Baja">
      <formula>NOT(ISERROR(SEARCH("Muy Baja",I29)))</formula>
    </cfRule>
    <cfRule type="containsText" dxfId="2996" priority="230" operator="containsText" text="Baja">
      <formula>NOT(ISERROR(SEARCH("Baja",I29)))</formula>
    </cfRule>
    <cfRule type="containsText" dxfId="2995" priority="231" operator="containsText" text="Muy Baja">
      <formula>NOT(ISERROR(SEARCH("Muy Baja",I29)))</formula>
    </cfRule>
    <cfRule type="containsText" dxfId="2994" priority="232" operator="containsText" text="Muy Baja">
      <formula>NOT(ISERROR(SEARCH("Muy Baja",I29)))</formula>
    </cfRule>
    <cfRule type="containsText" dxfId="2993" priority="233" operator="containsText" text="Muy Baja">
      <formula>NOT(ISERROR(SEARCH("Muy Baja",I29)))</formula>
    </cfRule>
    <cfRule type="containsText" dxfId="2992" priority="234" operator="containsText" text="Muy Baja'Tabla probabilidad'!">
      <formula>NOT(ISERROR(SEARCH("Muy Baja'Tabla probabilidad'!",I29)))</formula>
    </cfRule>
    <cfRule type="containsText" dxfId="2991" priority="235" operator="containsText" text="Muy bajo">
      <formula>NOT(ISERROR(SEARCH("Muy bajo",I29)))</formula>
    </cfRule>
    <cfRule type="containsText" dxfId="2990" priority="236" operator="containsText" text="Alta">
      <formula>NOT(ISERROR(SEARCH("Alta",I29)))</formula>
    </cfRule>
    <cfRule type="containsText" dxfId="2989" priority="237" operator="containsText" text="Media">
      <formula>NOT(ISERROR(SEARCH("Media",I29)))</formula>
    </cfRule>
    <cfRule type="containsText" dxfId="2988" priority="238" operator="containsText" text="Baja">
      <formula>NOT(ISERROR(SEARCH("Baja",I29)))</formula>
    </cfRule>
    <cfRule type="containsText" dxfId="2987" priority="239" operator="containsText" text="Muy baja">
      <formula>NOT(ISERROR(SEARCH("Muy baja",I29)))</formula>
    </cfRule>
    <cfRule type="cellIs" dxfId="2986" priority="242" operator="between">
      <formula>1</formula>
      <formula>2</formula>
    </cfRule>
    <cfRule type="cellIs" dxfId="2985" priority="243" operator="between">
      <formula>0</formula>
      <formula>2</formula>
    </cfRule>
  </conditionalFormatting>
  <conditionalFormatting sqref="I29">
    <cfRule type="containsText" dxfId="2984" priority="223" operator="containsText" text="Muy Alta">
      <formula>NOT(ISERROR(SEARCH("Muy Alta",I29)))</formula>
    </cfRule>
  </conditionalFormatting>
  <conditionalFormatting sqref="AG29">
    <cfRule type="containsText" dxfId="2983" priority="201" operator="containsText" text="Extremo">
      <formula>NOT(ISERROR(SEARCH("Extremo",AG29)))</formula>
    </cfRule>
    <cfRule type="containsText" dxfId="2982" priority="202" operator="containsText" text="Alto">
      <formula>NOT(ISERROR(SEARCH("Alto",AG29)))</formula>
    </cfRule>
    <cfRule type="containsText" dxfId="2981" priority="203" operator="containsText" text="Moderado">
      <formula>NOT(ISERROR(SEARCH("Moderado",AG29)))</formula>
    </cfRule>
    <cfRule type="containsText" dxfId="2980" priority="204" operator="containsText" text="Menor">
      <formula>NOT(ISERROR(SEARCH("Menor",AG29)))</formula>
    </cfRule>
    <cfRule type="containsText" dxfId="2979" priority="205" operator="containsText" text="Bajo">
      <formula>NOT(ISERROR(SEARCH("Bajo",AG29)))</formula>
    </cfRule>
    <cfRule type="containsText" dxfId="2978" priority="206" operator="containsText" text="Moderado">
      <formula>NOT(ISERROR(SEARCH("Moderado",AG29)))</formula>
    </cfRule>
    <cfRule type="containsText" dxfId="2977" priority="207" operator="containsText" text="Extremo">
      <formula>NOT(ISERROR(SEARCH("Extremo",AG29)))</formula>
    </cfRule>
    <cfRule type="containsText" dxfId="2976" priority="208" operator="containsText" text="Baja">
      <formula>NOT(ISERROR(SEARCH("Baja",AG29)))</formula>
    </cfRule>
    <cfRule type="containsText" dxfId="2975" priority="209" operator="containsText" text="Alto">
      <formula>NOT(ISERROR(SEARCH("Alto",AG29)))</formula>
    </cfRule>
  </conditionalFormatting>
  <conditionalFormatting sqref="N33">
    <cfRule type="containsText" dxfId="2974" priority="174" operator="containsText" text="Extremo">
      <formula>NOT(ISERROR(SEARCH("Extremo",N33)))</formula>
    </cfRule>
    <cfRule type="containsText" dxfId="2973" priority="175" operator="containsText" text="Alto">
      <formula>NOT(ISERROR(SEARCH("Alto",N33)))</formula>
    </cfRule>
    <cfRule type="containsText" dxfId="2972" priority="176" operator="containsText" text="Bajo">
      <formula>NOT(ISERROR(SEARCH("Bajo",N33)))</formula>
    </cfRule>
    <cfRule type="containsText" dxfId="2971" priority="177" operator="containsText" text="Moderado">
      <formula>NOT(ISERROR(SEARCH("Moderado",N33)))</formula>
    </cfRule>
    <cfRule type="containsText" dxfId="2970" priority="178" operator="containsText" text="Extremo">
      <formula>NOT(ISERROR(SEARCH("Extremo",N33)))</formula>
    </cfRule>
  </conditionalFormatting>
  <conditionalFormatting sqref="I33">
    <cfRule type="containsText" dxfId="2969" priority="151" operator="containsText" text="Muy Baja">
      <formula>NOT(ISERROR(SEARCH("Muy Baja",I33)))</formula>
    </cfRule>
    <cfRule type="containsText" dxfId="2968" priority="152" operator="containsText" text="Baja">
      <formula>NOT(ISERROR(SEARCH("Baja",I33)))</formula>
    </cfRule>
    <cfRule type="containsText" dxfId="2967" priority="154" operator="containsText" text="Muy Alta">
      <formula>NOT(ISERROR(SEARCH("Muy Alta",I33)))</formula>
    </cfRule>
    <cfRule type="containsText" dxfId="2966" priority="155" operator="containsText" text="Alta">
      <formula>NOT(ISERROR(SEARCH("Alta",I33)))</formula>
    </cfRule>
    <cfRule type="containsText" dxfId="2965" priority="156" operator="containsText" text="Media">
      <formula>NOT(ISERROR(SEARCH("Media",I33)))</formula>
    </cfRule>
    <cfRule type="containsText" dxfId="2964" priority="157" operator="containsText" text="Media">
      <formula>NOT(ISERROR(SEARCH("Media",I33)))</formula>
    </cfRule>
    <cfRule type="containsText" dxfId="2963" priority="158" operator="containsText" text="Media">
      <formula>NOT(ISERROR(SEARCH("Media",I33)))</formula>
    </cfRule>
    <cfRule type="containsText" dxfId="2962" priority="159" operator="containsText" text="Muy Baja">
      <formula>NOT(ISERROR(SEARCH("Muy Baja",I33)))</formula>
    </cfRule>
    <cfRule type="containsText" dxfId="2961" priority="160" operator="containsText" text="Baja">
      <formula>NOT(ISERROR(SEARCH("Baja",I33)))</formula>
    </cfRule>
    <cfRule type="containsText" dxfId="2960" priority="161" operator="containsText" text="Muy Baja">
      <formula>NOT(ISERROR(SEARCH("Muy Baja",I33)))</formula>
    </cfRule>
    <cfRule type="containsText" dxfId="2959" priority="162" operator="containsText" text="Muy Baja">
      <formula>NOT(ISERROR(SEARCH("Muy Baja",I33)))</formula>
    </cfRule>
    <cfRule type="containsText" dxfId="2958" priority="163" operator="containsText" text="Muy Baja">
      <formula>NOT(ISERROR(SEARCH("Muy Baja",I33)))</formula>
    </cfRule>
    <cfRule type="containsText" dxfId="2957" priority="164" operator="containsText" text="Muy Baja'Tabla probabilidad'!">
      <formula>NOT(ISERROR(SEARCH("Muy Baja'Tabla probabilidad'!",I33)))</formula>
    </cfRule>
    <cfRule type="containsText" dxfId="2956" priority="165" operator="containsText" text="Muy bajo">
      <formula>NOT(ISERROR(SEARCH("Muy bajo",I33)))</formula>
    </cfRule>
    <cfRule type="containsText" dxfId="2955" priority="166" operator="containsText" text="Alta">
      <formula>NOT(ISERROR(SEARCH("Alta",I33)))</formula>
    </cfRule>
    <cfRule type="containsText" dxfId="2954" priority="167" operator="containsText" text="Media">
      <formula>NOT(ISERROR(SEARCH("Media",I33)))</formula>
    </cfRule>
    <cfRule type="containsText" dxfId="2953" priority="168" operator="containsText" text="Baja">
      <formula>NOT(ISERROR(SEARCH("Baja",I33)))</formula>
    </cfRule>
    <cfRule type="containsText" dxfId="2952" priority="169" operator="containsText" text="Muy baja">
      <formula>NOT(ISERROR(SEARCH("Muy baja",I33)))</formula>
    </cfRule>
    <cfRule type="cellIs" dxfId="2951" priority="172" operator="between">
      <formula>1</formula>
      <formula>2</formula>
    </cfRule>
    <cfRule type="cellIs" dxfId="2950" priority="173" operator="between">
      <formula>0</formula>
      <formula>2</formula>
    </cfRule>
  </conditionalFormatting>
  <conditionalFormatting sqref="I33">
    <cfRule type="containsText" dxfId="2949" priority="153" operator="containsText" text="Muy Alta">
      <formula>NOT(ISERROR(SEARCH("Muy Alta",I33)))</formula>
    </cfRule>
  </conditionalFormatting>
  <conditionalFormatting sqref="Y33:Y37">
    <cfRule type="containsText" dxfId="2948" priority="145" operator="containsText" text="Muy Alta">
      <formula>NOT(ISERROR(SEARCH("Muy Alta",Y33)))</formula>
    </cfRule>
    <cfRule type="containsText" dxfId="2947" priority="146" operator="containsText" text="Alta">
      <formula>NOT(ISERROR(SEARCH("Alta",Y33)))</formula>
    </cfRule>
    <cfRule type="containsText" dxfId="2946" priority="147" operator="containsText" text="Media">
      <formula>NOT(ISERROR(SEARCH("Media",Y33)))</formula>
    </cfRule>
    <cfRule type="containsText" dxfId="2945" priority="148" operator="containsText" text="Muy Baja">
      <formula>NOT(ISERROR(SEARCH("Muy Baja",Y33)))</formula>
    </cfRule>
    <cfRule type="containsText" dxfId="2944" priority="149" operator="containsText" text="Baja">
      <formula>NOT(ISERROR(SEARCH("Baja",Y33)))</formula>
    </cfRule>
    <cfRule type="containsText" dxfId="2943" priority="150" operator="containsText" text="Muy Baja">
      <formula>NOT(ISERROR(SEARCH("Muy Baja",Y33)))</formula>
    </cfRule>
  </conditionalFormatting>
  <conditionalFormatting sqref="AC33:AC37">
    <cfRule type="containsText" dxfId="2942" priority="140" operator="containsText" text="Catastrófico">
      <formula>NOT(ISERROR(SEARCH("Catastrófico",AC33)))</formula>
    </cfRule>
    <cfRule type="containsText" dxfId="2941" priority="141" operator="containsText" text="Mayor">
      <formula>NOT(ISERROR(SEARCH("Mayor",AC33)))</formula>
    </cfRule>
    <cfRule type="containsText" dxfId="2940" priority="142" operator="containsText" text="Moderado">
      <formula>NOT(ISERROR(SEARCH("Moderado",AC33)))</formula>
    </cfRule>
    <cfRule type="containsText" dxfId="2939" priority="143" operator="containsText" text="Menor">
      <formula>NOT(ISERROR(SEARCH("Menor",AC33)))</formula>
    </cfRule>
    <cfRule type="containsText" dxfId="2938" priority="144" operator="containsText" text="Leve">
      <formula>NOT(ISERROR(SEARCH("Leve",AC33)))</formula>
    </cfRule>
  </conditionalFormatting>
  <conditionalFormatting sqref="AG33">
    <cfRule type="containsText" dxfId="2937" priority="131" operator="containsText" text="Extremo">
      <formula>NOT(ISERROR(SEARCH("Extremo",AG33)))</formula>
    </cfRule>
    <cfRule type="containsText" dxfId="2936" priority="132" operator="containsText" text="Alto">
      <formula>NOT(ISERROR(SEARCH("Alto",AG33)))</formula>
    </cfRule>
    <cfRule type="containsText" dxfId="2935" priority="133" operator="containsText" text="Moderado">
      <formula>NOT(ISERROR(SEARCH("Moderado",AG33)))</formula>
    </cfRule>
    <cfRule type="containsText" dxfId="2934" priority="134" operator="containsText" text="Menor">
      <formula>NOT(ISERROR(SEARCH("Menor",AG33)))</formula>
    </cfRule>
    <cfRule type="containsText" dxfId="2933" priority="135" operator="containsText" text="Bajo">
      <formula>NOT(ISERROR(SEARCH("Bajo",AG33)))</formula>
    </cfRule>
    <cfRule type="containsText" dxfId="2932" priority="136" operator="containsText" text="Moderado">
      <formula>NOT(ISERROR(SEARCH("Moderado",AG33)))</formula>
    </cfRule>
    <cfRule type="containsText" dxfId="2931" priority="137" operator="containsText" text="Extremo">
      <formula>NOT(ISERROR(SEARCH("Extremo",AG33)))</formula>
    </cfRule>
    <cfRule type="containsText" dxfId="2930" priority="138" operator="containsText" text="Baja">
      <formula>NOT(ISERROR(SEARCH("Baja",AG33)))</formula>
    </cfRule>
    <cfRule type="containsText" dxfId="2929" priority="139" operator="containsText" text="Alto">
      <formula>NOT(ISERROR(SEARCH("Alto",AG33)))</formula>
    </cfRule>
  </conditionalFormatting>
  <conditionalFormatting sqref="AA33:AA37">
    <cfRule type="containsText" dxfId="2928" priority="126" operator="containsText" text="Muy Alta">
      <formula>NOT(ISERROR(SEARCH("Muy Alta",AA33)))</formula>
    </cfRule>
    <cfRule type="containsText" dxfId="2927" priority="127" operator="containsText" text="Alta">
      <formula>NOT(ISERROR(SEARCH("Alta",AA33)))</formula>
    </cfRule>
    <cfRule type="containsText" dxfId="2926" priority="128" operator="containsText" text="Media">
      <formula>NOT(ISERROR(SEARCH("Media",AA33)))</formula>
    </cfRule>
    <cfRule type="containsText" dxfId="2925" priority="129" operator="containsText" text="Baja">
      <formula>NOT(ISERROR(SEARCH("Baja",AA33)))</formula>
    </cfRule>
    <cfRule type="containsText" dxfId="2924" priority="130" operator="containsText" text="Muy Baja">
      <formula>NOT(ISERROR(SEARCH("Muy Baja",AA33)))</formula>
    </cfRule>
  </conditionalFormatting>
  <conditionalFormatting sqref="AE33:AE37">
    <cfRule type="containsText" dxfId="2923" priority="121" operator="containsText" text="Catastrófico">
      <formula>NOT(ISERROR(SEARCH("Catastrófico",AE33)))</formula>
    </cfRule>
    <cfRule type="containsText" dxfId="2922" priority="122" operator="containsText" text="Moderado">
      <formula>NOT(ISERROR(SEARCH("Moderado",AE33)))</formula>
    </cfRule>
    <cfRule type="containsText" dxfId="2921" priority="123" operator="containsText" text="Menor">
      <formula>NOT(ISERROR(SEARCH("Menor",AE33)))</formula>
    </cfRule>
    <cfRule type="containsText" dxfId="2920" priority="124" operator="containsText" text="Leve">
      <formula>NOT(ISERROR(SEARCH("Leve",AE33)))</formula>
    </cfRule>
    <cfRule type="containsText" dxfId="2919" priority="125" operator="containsText" text="Mayor">
      <formula>NOT(ISERROR(SEARCH("Mayor",AE33)))</formula>
    </cfRule>
  </conditionalFormatting>
  <conditionalFormatting sqref="L15">
    <cfRule type="containsText" dxfId="2918" priority="103" operator="containsText" text="Catastrófico">
      <formula>NOT(ISERROR(SEARCH("Catastrófico",L15)))</formula>
    </cfRule>
    <cfRule type="containsText" dxfId="2917" priority="104" operator="containsText" text="Mayor">
      <formula>NOT(ISERROR(SEARCH("Mayor",L15)))</formula>
    </cfRule>
    <cfRule type="containsText" dxfId="2916" priority="105" operator="containsText" text="Alta">
      <formula>NOT(ISERROR(SEARCH("Alta",L15)))</formula>
    </cfRule>
    <cfRule type="containsText" dxfId="2915" priority="106" operator="containsText" text="Moderado">
      <formula>NOT(ISERROR(SEARCH("Moderado",L15)))</formula>
    </cfRule>
    <cfRule type="containsText" dxfId="2914" priority="107" operator="containsText" text="Menor">
      <formula>NOT(ISERROR(SEARCH("Menor",L15)))</formula>
    </cfRule>
    <cfRule type="containsText" dxfId="2913" priority="108" operator="containsText" text="Leve">
      <formula>NOT(ISERROR(SEARCH("Leve",L15)))</formula>
    </cfRule>
  </conditionalFormatting>
  <conditionalFormatting sqref="M15">
    <cfRule type="containsText" dxfId="2912" priority="97" operator="containsText" text="Catastrófico">
      <formula>NOT(ISERROR(SEARCH("Catastrófico",M15)))</formula>
    </cfRule>
    <cfRule type="containsText" dxfId="2911" priority="98" operator="containsText" text="Mayor">
      <formula>NOT(ISERROR(SEARCH("Mayor",M15)))</formula>
    </cfRule>
    <cfRule type="containsText" dxfId="2910" priority="99" operator="containsText" text="Alta">
      <formula>NOT(ISERROR(SEARCH("Alta",M15)))</formula>
    </cfRule>
    <cfRule type="containsText" dxfId="2909" priority="100" operator="containsText" text="Moderado">
      <formula>NOT(ISERROR(SEARCH("Moderado",M15)))</formula>
    </cfRule>
    <cfRule type="containsText" dxfId="2908" priority="101" operator="containsText" text="Menor">
      <formula>NOT(ISERROR(SEARCH("Menor",M15)))</formula>
    </cfRule>
    <cfRule type="containsText" dxfId="2907" priority="102" operator="containsText" text="Leve">
      <formula>NOT(ISERROR(SEARCH("Leve",M15)))</formula>
    </cfRule>
  </conditionalFormatting>
  <conditionalFormatting sqref="L20">
    <cfRule type="containsText" dxfId="2906" priority="91" operator="containsText" text="Catastrófico">
      <formula>NOT(ISERROR(SEARCH("Catastrófico",L20)))</formula>
    </cfRule>
    <cfRule type="containsText" dxfId="2905" priority="92" operator="containsText" text="Mayor">
      <formula>NOT(ISERROR(SEARCH("Mayor",L20)))</formula>
    </cfRule>
    <cfRule type="containsText" dxfId="2904" priority="93" operator="containsText" text="Alta">
      <formula>NOT(ISERROR(SEARCH("Alta",L20)))</formula>
    </cfRule>
    <cfRule type="containsText" dxfId="2903" priority="94" operator="containsText" text="Moderado">
      <formula>NOT(ISERROR(SEARCH("Moderado",L20)))</formula>
    </cfRule>
    <cfRule type="containsText" dxfId="2902" priority="95" operator="containsText" text="Menor">
      <formula>NOT(ISERROR(SEARCH("Menor",L20)))</formula>
    </cfRule>
    <cfRule type="containsText" dxfId="2901" priority="96" operator="containsText" text="Leve">
      <formula>NOT(ISERROR(SEARCH("Leve",L20)))</formula>
    </cfRule>
  </conditionalFormatting>
  <conditionalFormatting sqref="M20">
    <cfRule type="containsText" dxfId="2900" priority="85" operator="containsText" text="Catastrófico">
      <formula>NOT(ISERROR(SEARCH("Catastrófico",M20)))</formula>
    </cfRule>
    <cfRule type="containsText" dxfId="2899" priority="86" operator="containsText" text="Mayor">
      <formula>NOT(ISERROR(SEARCH("Mayor",M20)))</formula>
    </cfRule>
    <cfRule type="containsText" dxfId="2898" priority="87" operator="containsText" text="Alta">
      <formula>NOT(ISERROR(SEARCH("Alta",M20)))</formula>
    </cfRule>
    <cfRule type="containsText" dxfId="2897" priority="88" operator="containsText" text="Moderado">
      <formula>NOT(ISERROR(SEARCH("Moderado",M20)))</formula>
    </cfRule>
    <cfRule type="containsText" dxfId="2896" priority="89" operator="containsText" text="Menor">
      <formula>NOT(ISERROR(SEARCH("Menor",M20)))</formula>
    </cfRule>
    <cfRule type="containsText" dxfId="2895" priority="90" operator="containsText" text="Leve">
      <formula>NOT(ISERROR(SEARCH("Leve",M20)))</formula>
    </cfRule>
  </conditionalFormatting>
  <conditionalFormatting sqref="L25">
    <cfRule type="containsText" dxfId="2894" priority="79" operator="containsText" text="Catastrófico">
      <formula>NOT(ISERROR(SEARCH("Catastrófico",L25)))</formula>
    </cfRule>
    <cfRule type="containsText" dxfId="2893" priority="80" operator="containsText" text="Mayor">
      <formula>NOT(ISERROR(SEARCH("Mayor",L25)))</formula>
    </cfRule>
    <cfRule type="containsText" dxfId="2892" priority="81" operator="containsText" text="Alta">
      <formula>NOT(ISERROR(SEARCH("Alta",L25)))</formula>
    </cfRule>
    <cfRule type="containsText" dxfId="2891" priority="82" operator="containsText" text="Moderado">
      <formula>NOT(ISERROR(SEARCH("Moderado",L25)))</formula>
    </cfRule>
    <cfRule type="containsText" dxfId="2890" priority="83" operator="containsText" text="Menor">
      <formula>NOT(ISERROR(SEARCH("Menor",L25)))</formula>
    </cfRule>
    <cfRule type="containsText" dxfId="2889" priority="84" operator="containsText" text="Leve">
      <formula>NOT(ISERROR(SEARCH("Leve",L25)))</formula>
    </cfRule>
  </conditionalFormatting>
  <conditionalFormatting sqref="M25">
    <cfRule type="containsText" dxfId="2888" priority="73" operator="containsText" text="Catastrófico">
      <formula>NOT(ISERROR(SEARCH("Catastrófico",M25)))</formula>
    </cfRule>
    <cfRule type="containsText" dxfId="2887" priority="74" operator="containsText" text="Mayor">
      <formula>NOT(ISERROR(SEARCH("Mayor",M25)))</formula>
    </cfRule>
    <cfRule type="containsText" dxfId="2886" priority="75" operator="containsText" text="Alta">
      <formula>NOT(ISERROR(SEARCH("Alta",M25)))</formula>
    </cfRule>
    <cfRule type="containsText" dxfId="2885" priority="76" operator="containsText" text="Moderado">
      <formula>NOT(ISERROR(SEARCH("Moderado",M25)))</formula>
    </cfRule>
    <cfRule type="containsText" dxfId="2884" priority="77" operator="containsText" text="Menor">
      <formula>NOT(ISERROR(SEARCH("Menor",M25)))</formula>
    </cfRule>
    <cfRule type="containsText" dxfId="2883" priority="78" operator="containsText" text="Leve">
      <formula>NOT(ISERROR(SEARCH("Leve",M25)))</formula>
    </cfRule>
  </conditionalFormatting>
  <conditionalFormatting sqref="L29">
    <cfRule type="containsText" dxfId="2882" priority="67" operator="containsText" text="Catastrófico">
      <formula>NOT(ISERROR(SEARCH("Catastrófico",L29)))</formula>
    </cfRule>
    <cfRule type="containsText" dxfId="2881" priority="68" operator="containsText" text="Mayor">
      <formula>NOT(ISERROR(SEARCH("Mayor",L29)))</formula>
    </cfRule>
    <cfRule type="containsText" dxfId="2880" priority="69" operator="containsText" text="Alta">
      <formula>NOT(ISERROR(SEARCH("Alta",L29)))</formula>
    </cfRule>
    <cfRule type="containsText" dxfId="2879" priority="70" operator="containsText" text="Moderado">
      <formula>NOT(ISERROR(SEARCH("Moderado",L29)))</formula>
    </cfRule>
    <cfRule type="containsText" dxfId="2878" priority="71" operator="containsText" text="Menor">
      <formula>NOT(ISERROR(SEARCH("Menor",L29)))</formula>
    </cfRule>
    <cfRule type="containsText" dxfId="2877" priority="72" operator="containsText" text="Leve">
      <formula>NOT(ISERROR(SEARCH("Leve",L29)))</formula>
    </cfRule>
  </conditionalFormatting>
  <conditionalFormatting sqref="M29">
    <cfRule type="containsText" dxfId="2876" priority="61" operator="containsText" text="Catastrófico">
      <formula>NOT(ISERROR(SEARCH("Catastrófico",M29)))</formula>
    </cfRule>
    <cfRule type="containsText" dxfId="2875" priority="62" operator="containsText" text="Mayor">
      <formula>NOT(ISERROR(SEARCH("Mayor",M29)))</formula>
    </cfRule>
    <cfRule type="containsText" dxfId="2874" priority="63" operator="containsText" text="Alta">
      <formula>NOT(ISERROR(SEARCH("Alta",M29)))</formula>
    </cfRule>
    <cfRule type="containsText" dxfId="2873" priority="64" operator="containsText" text="Moderado">
      <formula>NOT(ISERROR(SEARCH("Moderado",M29)))</formula>
    </cfRule>
    <cfRule type="containsText" dxfId="2872" priority="65" operator="containsText" text="Menor">
      <formula>NOT(ISERROR(SEARCH("Menor",M29)))</formula>
    </cfRule>
    <cfRule type="containsText" dxfId="2871" priority="66" operator="containsText" text="Leve">
      <formula>NOT(ISERROR(SEARCH("Leve",M29)))</formula>
    </cfRule>
  </conditionalFormatting>
  <conditionalFormatting sqref="L33">
    <cfRule type="containsText" dxfId="2870" priority="55" operator="containsText" text="Catastrófico">
      <formula>NOT(ISERROR(SEARCH("Catastrófico",L33)))</formula>
    </cfRule>
    <cfRule type="containsText" dxfId="2869" priority="56" operator="containsText" text="Mayor">
      <formula>NOT(ISERROR(SEARCH("Mayor",L33)))</formula>
    </cfRule>
    <cfRule type="containsText" dxfId="2868" priority="57" operator="containsText" text="Alta">
      <formula>NOT(ISERROR(SEARCH("Alta",L33)))</formula>
    </cfRule>
    <cfRule type="containsText" dxfId="2867" priority="58" operator="containsText" text="Moderado">
      <formula>NOT(ISERROR(SEARCH("Moderado",L33)))</formula>
    </cfRule>
    <cfRule type="containsText" dxfId="2866" priority="59" operator="containsText" text="Menor">
      <formula>NOT(ISERROR(SEARCH("Menor",L33)))</formula>
    </cfRule>
    <cfRule type="containsText" dxfId="2865" priority="60" operator="containsText" text="Leve">
      <formula>NOT(ISERROR(SEARCH("Leve",L33)))</formula>
    </cfRule>
  </conditionalFormatting>
  <conditionalFormatting sqref="M33">
    <cfRule type="containsText" dxfId="2864" priority="49" operator="containsText" text="Catastrófico">
      <formula>NOT(ISERROR(SEARCH("Catastrófico",M33)))</formula>
    </cfRule>
    <cfRule type="containsText" dxfId="2863" priority="50" operator="containsText" text="Mayor">
      <formula>NOT(ISERROR(SEARCH("Mayor",M33)))</formula>
    </cfRule>
    <cfRule type="containsText" dxfId="2862" priority="51" operator="containsText" text="Alta">
      <formula>NOT(ISERROR(SEARCH("Alta",M33)))</formula>
    </cfRule>
    <cfRule type="containsText" dxfId="2861" priority="52" operator="containsText" text="Moderado">
      <formula>NOT(ISERROR(SEARCH("Moderado",M33)))</formula>
    </cfRule>
    <cfRule type="containsText" dxfId="2860" priority="53" operator="containsText" text="Menor">
      <formula>NOT(ISERROR(SEARCH("Menor",M33)))</formula>
    </cfRule>
    <cfRule type="containsText" dxfId="2859" priority="54" operator="containsText" text="Leve">
      <formula>NOT(ISERROR(SEARCH("Leve",M33)))</formula>
    </cfRule>
  </conditionalFormatting>
  <conditionalFormatting sqref="L38">
    <cfRule type="containsText" dxfId="2858" priority="43" operator="containsText" text="Catastrófico">
      <formula>NOT(ISERROR(SEARCH("Catastrófico",L38)))</formula>
    </cfRule>
    <cfRule type="containsText" dxfId="2857" priority="44" operator="containsText" text="Mayor">
      <formula>NOT(ISERROR(SEARCH("Mayor",L38)))</formula>
    </cfRule>
    <cfRule type="containsText" dxfId="2856" priority="45" operator="containsText" text="Alta">
      <formula>NOT(ISERROR(SEARCH("Alta",L38)))</formula>
    </cfRule>
    <cfRule type="containsText" dxfId="2855" priority="46" operator="containsText" text="Moderado">
      <formula>NOT(ISERROR(SEARCH("Moderado",L38)))</formula>
    </cfRule>
    <cfRule type="containsText" dxfId="2854" priority="47" operator="containsText" text="Menor">
      <formula>NOT(ISERROR(SEARCH("Menor",L38)))</formula>
    </cfRule>
    <cfRule type="containsText" dxfId="2853" priority="48" operator="containsText" text="Leve">
      <formula>NOT(ISERROR(SEARCH("Leve",L38)))</formula>
    </cfRule>
  </conditionalFormatting>
  <conditionalFormatting sqref="M38">
    <cfRule type="containsText" dxfId="2852" priority="37" operator="containsText" text="Catastrófico">
      <formula>NOT(ISERROR(SEARCH("Catastrófico",M38)))</formula>
    </cfRule>
    <cfRule type="containsText" dxfId="2851" priority="38" operator="containsText" text="Mayor">
      <formula>NOT(ISERROR(SEARCH("Mayor",M38)))</formula>
    </cfRule>
    <cfRule type="containsText" dxfId="2850" priority="39" operator="containsText" text="Alta">
      <formula>NOT(ISERROR(SEARCH("Alta",M38)))</formula>
    </cfRule>
    <cfRule type="containsText" dxfId="2849" priority="40" operator="containsText" text="Moderado">
      <formula>NOT(ISERROR(SEARCH("Moderado",M38)))</formula>
    </cfRule>
    <cfRule type="containsText" dxfId="2848" priority="41" operator="containsText" text="Menor">
      <formula>NOT(ISERROR(SEARCH("Menor",M38)))</formula>
    </cfRule>
    <cfRule type="containsText" dxfId="2847" priority="42" operator="containsText" text="Leve">
      <formula>NOT(ISERROR(SEARCH("Leve",M38)))</formula>
    </cfRule>
  </conditionalFormatting>
  <conditionalFormatting sqref="L43">
    <cfRule type="containsText" dxfId="2846" priority="31" operator="containsText" text="Catastrófico">
      <formula>NOT(ISERROR(SEARCH("Catastrófico",L43)))</formula>
    </cfRule>
    <cfRule type="containsText" dxfId="2845" priority="32" operator="containsText" text="Mayor">
      <formula>NOT(ISERROR(SEARCH("Mayor",L43)))</formula>
    </cfRule>
    <cfRule type="containsText" dxfId="2844" priority="33" operator="containsText" text="Alta">
      <formula>NOT(ISERROR(SEARCH("Alta",L43)))</formula>
    </cfRule>
    <cfRule type="containsText" dxfId="2843" priority="34" operator="containsText" text="Moderado">
      <formula>NOT(ISERROR(SEARCH("Moderado",L43)))</formula>
    </cfRule>
    <cfRule type="containsText" dxfId="2842" priority="35" operator="containsText" text="Menor">
      <formula>NOT(ISERROR(SEARCH("Menor",L43)))</formula>
    </cfRule>
    <cfRule type="containsText" dxfId="2841" priority="36" operator="containsText" text="Leve">
      <formula>NOT(ISERROR(SEARCH("Leve",L43)))</formula>
    </cfRule>
  </conditionalFormatting>
  <conditionalFormatting sqref="M43">
    <cfRule type="containsText" dxfId="2840" priority="25" operator="containsText" text="Catastrófico">
      <formula>NOT(ISERROR(SEARCH("Catastrófico",M43)))</formula>
    </cfRule>
    <cfRule type="containsText" dxfId="2839" priority="26" operator="containsText" text="Mayor">
      <formula>NOT(ISERROR(SEARCH("Mayor",M43)))</formula>
    </cfRule>
    <cfRule type="containsText" dxfId="2838" priority="27" operator="containsText" text="Alta">
      <formula>NOT(ISERROR(SEARCH("Alta",M43)))</formula>
    </cfRule>
    <cfRule type="containsText" dxfId="2837" priority="28" operator="containsText" text="Moderado">
      <formula>NOT(ISERROR(SEARCH("Moderado",M43)))</formula>
    </cfRule>
    <cfRule type="containsText" dxfId="2836" priority="29" operator="containsText" text="Menor">
      <formula>NOT(ISERROR(SEARCH("Menor",M43)))</formula>
    </cfRule>
    <cfRule type="containsText" dxfId="2835" priority="30" operator="containsText" text="Leve">
      <formula>NOT(ISERROR(SEARCH("Leve",M43)))</formula>
    </cfRule>
  </conditionalFormatting>
  <conditionalFormatting sqref="L48">
    <cfRule type="containsText" dxfId="2834" priority="19" operator="containsText" text="Catastrófico">
      <formula>NOT(ISERROR(SEARCH("Catastrófico",L48)))</formula>
    </cfRule>
    <cfRule type="containsText" dxfId="2833" priority="20" operator="containsText" text="Mayor">
      <formula>NOT(ISERROR(SEARCH("Mayor",L48)))</formula>
    </cfRule>
    <cfRule type="containsText" dxfId="2832" priority="21" operator="containsText" text="Alta">
      <formula>NOT(ISERROR(SEARCH("Alta",L48)))</formula>
    </cfRule>
    <cfRule type="containsText" dxfId="2831" priority="22" operator="containsText" text="Moderado">
      <formula>NOT(ISERROR(SEARCH("Moderado",L48)))</formula>
    </cfRule>
    <cfRule type="containsText" dxfId="2830" priority="23" operator="containsText" text="Menor">
      <formula>NOT(ISERROR(SEARCH("Menor",L48)))</formula>
    </cfRule>
    <cfRule type="containsText" dxfId="2829" priority="24" operator="containsText" text="Leve">
      <formula>NOT(ISERROR(SEARCH("Leve",L48)))</formula>
    </cfRule>
  </conditionalFormatting>
  <conditionalFormatting sqref="M48">
    <cfRule type="containsText" dxfId="2828" priority="13" operator="containsText" text="Catastrófico">
      <formula>NOT(ISERROR(SEARCH("Catastrófico",M48)))</formula>
    </cfRule>
    <cfRule type="containsText" dxfId="2827" priority="14" operator="containsText" text="Mayor">
      <formula>NOT(ISERROR(SEARCH("Mayor",M48)))</formula>
    </cfRule>
    <cfRule type="containsText" dxfId="2826" priority="15" operator="containsText" text="Alta">
      <formula>NOT(ISERROR(SEARCH("Alta",M48)))</formula>
    </cfRule>
    <cfRule type="containsText" dxfId="2825" priority="16" operator="containsText" text="Moderado">
      <formula>NOT(ISERROR(SEARCH("Moderado",M48)))</formula>
    </cfRule>
    <cfRule type="containsText" dxfId="2824" priority="17" operator="containsText" text="Menor">
      <formula>NOT(ISERROR(SEARCH("Menor",M48)))</formula>
    </cfRule>
    <cfRule type="containsText" dxfId="2823" priority="18" operator="containsText" text="Leve">
      <formula>NOT(ISERROR(SEARCH("Leve",M48)))</formula>
    </cfRule>
  </conditionalFormatting>
  <conditionalFormatting sqref="L53">
    <cfRule type="containsText" dxfId="2822" priority="7" operator="containsText" text="Catastrófico">
      <formula>NOT(ISERROR(SEARCH("Catastrófico",L53)))</formula>
    </cfRule>
    <cfRule type="containsText" dxfId="2821" priority="8" operator="containsText" text="Mayor">
      <formula>NOT(ISERROR(SEARCH("Mayor",L53)))</formula>
    </cfRule>
    <cfRule type="containsText" dxfId="2820" priority="9" operator="containsText" text="Alta">
      <formula>NOT(ISERROR(SEARCH("Alta",L53)))</formula>
    </cfRule>
    <cfRule type="containsText" dxfId="2819" priority="10" operator="containsText" text="Moderado">
      <formula>NOT(ISERROR(SEARCH("Moderado",L53)))</formula>
    </cfRule>
    <cfRule type="containsText" dxfId="2818" priority="11" operator="containsText" text="Menor">
      <formula>NOT(ISERROR(SEARCH("Menor",L53)))</formula>
    </cfRule>
    <cfRule type="containsText" dxfId="2817" priority="12" operator="containsText" text="Leve">
      <formula>NOT(ISERROR(SEARCH("Leve",L53)))</formula>
    </cfRule>
  </conditionalFormatting>
  <conditionalFormatting sqref="M53">
    <cfRule type="containsText" dxfId="2816" priority="1" operator="containsText" text="Catastrófico">
      <formula>NOT(ISERROR(SEARCH("Catastrófico",M53)))</formula>
    </cfRule>
    <cfRule type="containsText" dxfId="2815" priority="2" operator="containsText" text="Mayor">
      <formula>NOT(ISERROR(SEARCH("Mayor",M53)))</formula>
    </cfRule>
    <cfRule type="containsText" dxfId="2814" priority="3" operator="containsText" text="Alta">
      <formula>NOT(ISERROR(SEARCH("Alta",M53)))</formula>
    </cfRule>
    <cfRule type="containsText" dxfId="2813" priority="4" operator="containsText" text="Moderado">
      <formula>NOT(ISERROR(SEARCH("Moderado",M53)))</formula>
    </cfRule>
    <cfRule type="containsText" dxfId="2812" priority="5" operator="containsText" text="Menor">
      <formula>NOT(ISERROR(SEARCH("Menor",M53)))</formula>
    </cfRule>
    <cfRule type="containsText" dxfId="2811" priority="6" operator="containsText" text="Leve">
      <formula>NOT(ISERROR(SEARCH("Leve",M53)))</formula>
    </cfRule>
  </conditionalFormatting>
  <dataValidations count="1">
    <dataValidation allowBlank="1" showInputMessage="1" showErrorMessage="1" prompt="Enunciar cuál es el control" sqref="P39" xr:uid="{61608951-B30F-46D6-9B55-58D8D41F5FD9}"/>
  </dataValidations>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containsText" priority="816" operator="containsText" id="{85F911A9-FF11-4B11-A4CC-F406EAB53E70}">
            <xm:f>NOT(ISERROR(SEARCH('Tabla probabilidad'!$B$5,I10)))</xm:f>
            <xm:f>'Tabla probabilidad'!$B$5</xm:f>
            <x14:dxf>
              <font>
                <color rgb="FF006100"/>
              </font>
              <fill>
                <patternFill>
                  <bgColor rgb="FFC6EFCE"/>
                </patternFill>
              </fill>
            </x14:dxf>
          </x14:cfRule>
          <x14:cfRule type="containsText" priority="817" operator="containsText" id="{C222FDBF-3C08-4113-9351-76033CF06434}">
            <xm:f>NOT(ISERROR(SEARCH('Tabla probabilidad'!$B$5,I10)))</xm:f>
            <xm:f>'Tabla probabilidad'!$B$5</xm:f>
            <x14:dxf>
              <font>
                <color rgb="FF9C0006"/>
              </font>
              <fill>
                <patternFill>
                  <bgColor rgb="FFFFC7CE"/>
                </patternFill>
              </fill>
            </x14:dxf>
          </x14:cfRule>
          <xm:sqref>I10</xm:sqref>
        </x14:conditionalFormatting>
        <x14:conditionalFormatting xmlns:xm="http://schemas.microsoft.com/office/excel/2006/main">
          <x14:cfRule type="containsText" priority="548" operator="containsText" id="{130BBF8F-6F36-4C1F-BB40-DA538C9DA4BA}">
            <xm:f>NOT(ISERROR(SEARCH('Tabla probabilidad'!$B$5,I15)))</xm:f>
            <xm:f>'Tabla probabilidad'!$B$5</xm:f>
            <x14:dxf>
              <font>
                <color rgb="FF006100"/>
              </font>
              <fill>
                <patternFill>
                  <bgColor rgb="FFC6EFCE"/>
                </patternFill>
              </fill>
            </x14:dxf>
          </x14:cfRule>
          <x14:cfRule type="containsText" priority="549" operator="containsText" id="{0DBD8F32-72F4-47FE-A8E8-92CA123A277C}">
            <xm:f>NOT(ISERROR(SEARCH('Tabla probabilidad'!$B$5,I15)))</xm:f>
            <xm:f>'Tabla probabilidad'!$B$5</xm:f>
            <x14:dxf>
              <font>
                <color rgb="FF9C0006"/>
              </font>
              <fill>
                <patternFill>
                  <bgColor rgb="FFFFC7CE"/>
                </patternFill>
              </fill>
            </x14:dxf>
          </x14:cfRule>
          <xm:sqref>I15 I20 I38 I43 I25</xm:sqref>
        </x14:conditionalFormatting>
        <x14:conditionalFormatting xmlns:xm="http://schemas.microsoft.com/office/excel/2006/main">
          <x14:cfRule type="containsText" priority="388" operator="containsText" id="{DF7D542B-1BF1-4317-8F9F-9E217298398A}">
            <xm:f>NOT(ISERROR(SEARCH('Tabla probabilidad'!$B$5,I48)))</xm:f>
            <xm:f>'Tabla probabilidad'!$B$5</xm:f>
            <x14:dxf>
              <font>
                <color rgb="FF006100"/>
              </font>
              <fill>
                <patternFill>
                  <bgColor rgb="FFC6EFCE"/>
                </patternFill>
              </fill>
            </x14:dxf>
          </x14:cfRule>
          <x14:cfRule type="containsText" priority="389" operator="containsText" id="{588CF624-76F0-4DA9-B250-68F531E8679C}">
            <xm:f>NOT(ISERROR(SEARCH('Tabla probabilidad'!$B$5,I48)))</xm:f>
            <xm:f>'Tabla probabilidad'!$B$5</xm:f>
            <x14:dxf>
              <font>
                <color rgb="FF9C0006"/>
              </font>
              <fill>
                <patternFill>
                  <bgColor rgb="FFFFC7CE"/>
                </patternFill>
              </fill>
            </x14:dxf>
          </x14:cfRule>
          <xm:sqref>I48 I53</xm:sqref>
        </x14:conditionalFormatting>
        <x14:conditionalFormatting xmlns:xm="http://schemas.microsoft.com/office/excel/2006/main">
          <x14:cfRule type="containsText" priority="240" operator="containsText" id="{D15E9E7A-1ACF-42DD-A6D0-2985EF17902B}">
            <xm:f>NOT(ISERROR(SEARCH('Tabla probabilidad'!$B$5,I29)))</xm:f>
            <xm:f>'Tabla probabilidad'!$B$5</xm:f>
            <x14:dxf>
              <font>
                <color rgb="FF006100"/>
              </font>
              <fill>
                <patternFill>
                  <bgColor rgb="FFC6EFCE"/>
                </patternFill>
              </fill>
            </x14:dxf>
          </x14:cfRule>
          <x14:cfRule type="containsText" priority="241" operator="containsText" id="{A9CE45D5-3841-41D4-9DAC-DCC189401BFD}">
            <xm:f>NOT(ISERROR(SEARCH('Tabla probabilidad'!$B$5,I29)))</xm:f>
            <xm:f>'Tabla probabilidad'!$B$5</xm:f>
            <x14:dxf>
              <font>
                <color rgb="FF9C0006"/>
              </font>
              <fill>
                <patternFill>
                  <bgColor rgb="FFFFC7CE"/>
                </patternFill>
              </fill>
            </x14:dxf>
          </x14:cfRule>
          <xm:sqref>I29</xm:sqref>
        </x14:conditionalFormatting>
        <x14:conditionalFormatting xmlns:xm="http://schemas.microsoft.com/office/excel/2006/main">
          <x14:cfRule type="containsText" priority="170" operator="containsText" id="{C099A4FD-1A81-40C7-BF7F-C3C45E35EAC3}">
            <xm:f>NOT(ISERROR(SEARCH('Tabla probabilidad'!$B$5,I33)))</xm:f>
            <xm:f>'Tabla probabilidad'!$B$5</xm:f>
            <x14:dxf>
              <font>
                <color rgb="FF006100"/>
              </font>
              <fill>
                <patternFill>
                  <bgColor rgb="FFC6EFCE"/>
                </patternFill>
              </fill>
            </x14:dxf>
          </x14:cfRule>
          <x14:cfRule type="containsText" priority="171" operator="containsText" id="{2BE689C2-80E6-4CDD-BD8F-AAF46B1C576F}">
            <xm:f>NOT(ISERROR(SEARCH('Tabla probabilidad'!$B$5,I33)))</xm:f>
            <xm:f>'Tabla probabilidad'!$B$5</xm:f>
            <x14:dxf>
              <font>
                <color rgb="FF9C0006"/>
              </font>
              <fill>
                <patternFill>
                  <bgColor rgb="FFFFC7CE"/>
                </patternFill>
              </fill>
            </x14:dxf>
          </x14:cfRule>
          <xm:sqref>I33</xm:sqref>
        </x14:conditionalFormatting>
      </x14:conditionalFormattings>
    </ext>
    <ext xmlns:x14="http://schemas.microsoft.com/office/spreadsheetml/2009/9/main" uri="{CCE6A557-97BC-4b89-ADB6-D9C93CAAB3DF}">
      <x14:dataValidations xmlns:xm="http://schemas.microsoft.com/office/excel/2006/main" count="11">
        <x14:dataValidation type="list" allowBlank="1" showInputMessage="1" showErrorMessage="1" xr:uid="{2964B6BA-0E4F-4802-B295-524116B23111}">
          <x14:formula1>
            <xm:f>LISTA!$C$3:$C$9</xm:f>
          </x14:formula1>
          <xm:sqref>G10 G15 G20 G38 G43 G48 G33 G25 G29</xm:sqref>
        </x14:dataValidation>
        <x14:dataValidation type="list" allowBlank="1" showInputMessage="1" showErrorMessage="1" xr:uid="{F6152631-F681-4C4E-BD91-BCB01166AE87}">
          <x14:formula1>
            <xm:f>LISTA!$J$3:$J$4</xm:f>
          </x14:formula1>
          <xm:sqref>AN10 AN43 AN15 AN33 AN38 AN20 AN25 AN29 AN48 AN53</xm:sqref>
        </x14:dataValidation>
        <x14:dataValidation type="list" allowBlank="1" showInputMessage="1" showErrorMessage="1" xr:uid="{270C6AF1-470F-403E-AB6A-1DF3F7D25A9D}">
          <x14:formula1>
            <xm:f>LISTA!$K$3:$K$6</xm:f>
          </x14:formula1>
          <xm:sqref>AH10 AH43 AH15 AH33 AH38 AH20 AH25 AH29 AH48 AH53</xm:sqref>
        </x14:dataValidation>
        <x14:dataValidation type="list" allowBlank="1" showInputMessage="1" showErrorMessage="1" xr:uid="{ECFDC2EE-4F50-47B3-9BE3-F537B46AB2B2}">
          <x14:formula1>
            <xm:f>LISTA!$C$3:$C$10</xm:f>
          </x14:formula1>
          <xm:sqref>G53:G57</xm:sqref>
        </x14:dataValidation>
        <x14:dataValidation type="list" allowBlank="1" showInputMessage="1" showErrorMessage="1" xr:uid="{55F41AD7-F2FF-47D8-8429-7EF993D60E0F}">
          <x14:formula1>
            <xm:f>LISTA!$E$3:$E$5</xm:f>
          </x14:formula1>
          <xm:sqref>R10:R57</xm:sqref>
        </x14:dataValidation>
        <x14:dataValidation type="list" allowBlank="1" showInputMessage="1" showErrorMessage="1" xr:uid="{94376D5C-53F0-4688-9515-A14D1E0F7D9F}">
          <x14:formula1>
            <xm:f>LISTA!$F$3:$F$4</xm:f>
          </x14:formula1>
          <xm:sqref>S10:S57</xm:sqref>
        </x14:dataValidation>
        <x14:dataValidation type="list" allowBlank="1" showInputMessage="1" showErrorMessage="1" xr:uid="{B499CAED-1749-4DA2-99B1-B5FB19D917D8}">
          <x14:formula1>
            <xm:f>LISTA!$G$3:$G$4</xm:f>
          </x14:formula1>
          <xm:sqref>U10:U57</xm:sqref>
        </x14:dataValidation>
        <x14:dataValidation type="list" allowBlank="1" showInputMessage="1" showErrorMessage="1" xr:uid="{829348BB-3BA9-4F51-A95A-54A0B35C6704}">
          <x14:formula1>
            <xm:f>LISTA!$H$3:$H$4</xm:f>
          </x14:formula1>
          <xm:sqref>V10:V57</xm:sqref>
        </x14:dataValidation>
        <x14:dataValidation type="list" allowBlank="1" showInputMessage="1" showErrorMessage="1" xr:uid="{68E9454F-9727-41CD-95D8-6CCA21FDBA47}">
          <x14:formula1>
            <xm:f>LISTA!$I$3:$I$4</xm:f>
          </x14:formula1>
          <xm:sqref>W10:W57</xm:sqref>
        </x14:dataValidation>
        <x14:dataValidation type="list" allowBlank="1" showInputMessage="1" showErrorMessage="1" xr:uid="{D2DAD31A-893A-4E15-804A-8B319027508E}">
          <x14:formula1>
            <xm:f>LISTA!$B$3:$B$9</xm:f>
          </x14:formula1>
          <xm:sqref>C10:C57</xm:sqref>
        </x14:dataValidation>
        <x14:dataValidation type="list" allowBlank="1" showInputMessage="1" showErrorMessage="1" xr:uid="{3C9F1541-7D6F-40D4-9706-FE4CB23C2382}">
          <x14:formula1>
            <xm:f>LISTA!$D$3:$D$31</xm:f>
          </x14:formula1>
          <xm:sqref>K10:K57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783721-0FF2-4607-A9F1-DCF8BA3148B7}">
  <sheetPr>
    <tabColor theme="9" tint="0.39997558519241921"/>
  </sheetPr>
  <dimension ref="A3:I7"/>
  <sheetViews>
    <sheetView topLeftCell="D10" zoomScale="69" zoomScaleNormal="69" workbookViewId="0">
      <selection activeCell="H6" sqref="H6"/>
    </sheetView>
  </sheetViews>
  <sheetFormatPr baseColWidth="10" defaultRowHeight="15" x14ac:dyDescent="0.25"/>
  <cols>
    <col min="1" max="1" width="27.42578125" style="7" customWidth="1"/>
    <col min="2" max="2" width="39.7109375" style="7" customWidth="1"/>
    <col min="3" max="3" width="70.5703125" style="7" customWidth="1"/>
    <col min="4" max="4" width="46.5703125" style="7" customWidth="1"/>
    <col min="5" max="5" width="40.42578125" style="7" customWidth="1"/>
    <col min="6" max="6" width="41.28515625" style="7" customWidth="1"/>
    <col min="7" max="7" width="47.7109375" style="7" customWidth="1"/>
    <col min="8" max="8" width="47.42578125" style="7" customWidth="1"/>
    <col min="9" max="9" width="32.42578125" style="7" customWidth="1"/>
    <col min="10" max="16384" width="11.42578125" style="7"/>
  </cols>
  <sheetData>
    <row r="3" spans="1:9" x14ac:dyDescent="0.25">
      <c r="A3" s="428" t="s">
        <v>12</v>
      </c>
      <c r="B3" s="428"/>
      <c r="C3" s="428"/>
      <c r="D3" s="428"/>
      <c r="E3" s="428"/>
      <c r="F3" s="428"/>
      <c r="G3" s="428"/>
      <c r="H3" s="428"/>
    </row>
    <row r="4" spans="1:9" x14ac:dyDescent="0.25">
      <c r="A4" s="428"/>
      <c r="B4" s="428"/>
      <c r="C4" s="428"/>
      <c r="D4" s="428"/>
      <c r="E4" s="428"/>
      <c r="F4" s="428"/>
      <c r="G4" s="428"/>
      <c r="H4" s="428"/>
    </row>
    <row r="5" spans="1:9" ht="34.5" thickBot="1" x14ac:dyDescent="0.3">
      <c r="A5" s="19"/>
      <c r="B5" s="19"/>
      <c r="C5" s="19"/>
      <c r="D5" s="19"/>
      <c r="E5" s="19"/>
      <c r="F5" s="19"/>
      <c r="G5" s="19"/>
      <c r="H5" s="19"/>
    </row>
    <row r="6" spans="1:9" ht="70.5" customHeight="1" thickBot="1" x14ac:dyDescent="0.3">
      <c r="A6" s="429" t="s">
        <v>12</v>
      </c>
      <c r="B6" s="84" t="s">
        <v>93</v>
      </c>
      <c r="C6" s="85" t="s">
        <v>94</v>
      </c>
      <c r="D6" s="85" t="s">
        <v>95</v>
      </c>
      <c r="E6" s="85" t="s">
        <v>96</v>
      </c>
      <c r="F6" s="85" t="s">
        <v>97</v>
      </c>
      <c r="G6" s="197" t="s">
        <v>98</v>
      </c>
      <c r="H6" s="198" t="s">
        <v>99</v>
      </c>
      <c r="I6" s="84" t="s">
        <v>425</v>
      </c>
    </row>
    <row r="7" spans="1:9" ht="265.5" customHeight="1" thickBot="1" x14ac:dyDescent="0.3">
      <c r="A7" s="430"/>
      <c r="B7" s="20" t="s">
        <v>100</v>
      </c>
      <c r="C7" s="20" t="s">
        <v>101</v>
      </c>
      <c r="D7" s="20" t="s">
        <v>102</v>
      </c>
      <c r="E7" s="20" t="s">
        <v>103</v>
      </c>
      <c r="F7" s="20" t="s">
        <v>104</v>
      </c>
      <c r="G7" s="21" t="s">
        <v>105</v>
      </c>
      <c r="H7" s="199" t="s">
        <v>106</v>
      </c>
      <c r="I7" s="218" t="s">
        <v>426</v>
      </c>
    </row>
  </sheetData>
  <mergeCells count="2">
    <mergeCell ref="A3:H4"/>
    <mergeCell ref="A6:A7"/>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210667-3AFD-47FD-9605-A490F90675A5}">
  <sheetPr>
    <tabColor rgb="FF00B0F0"/>
  </sheetPr>
  <dimension ref="A1:EG735"/>
  <sheetViews>
    <sheetView topLeftCell="A4" zoomScale="90" zoomScaleNormal="90" workbookViewId="0">
      <selection activeCell="D9" sqref="D9"/>
    </sheetView>
  </sheetViews>
  <sheetFormatPr baseColWidth="10" defaultRowHeight="15" x14ac:dyDescent="0.25"/>
  <cols>
    <col min="2" max="2" width="24.140625" customWidth="1"/>
    <col min="3" max="3" width="75.7109375" customWidth="1"/>
    <col min="4" max="4" width="29.85546875" customWidth="1"/>
    <col min="32" max="137" width="11.42578125" style="146"/>
  </cols>
  <sheetData>
    <row r="1" spans="1:31" s="146" customFormat="1" x14ac:dyDescent="0.25"/>
    <row r="2" spans="1:31" ht="23.25" x14ac:dyDescent="0.25">
      <c r="A2" s="7"/>
      <c r="B2" s="431" t="s">
        <v>107</v>
      </c>
      <c r="C2" s="431"/>
      <c r="D2" s="431"/>
      <c r="E2" s="7"/>
      <c r="F2" s="7"/>
      <c r="G2" s="7"/>
      <c r="H2" s="7"/>
      <c r="I2" s="7"/>
      <c r="J2" s="7"/>
      <c r="K2" s="7"/>
      <c r="L2" s="7"/>
      <c r="M2" s="7"/>
      <c r="N2" s="7"/>
      <c r="O2" s="7"/>
      <c r="P2" s="7"/>
      <c r="Q2" s="7"/>
      <c r="R2" s="7"/>
      <c r="S2" s="7"/>
      <c r="T2" s="7"/>
      <c r="U2" s="7"/>
      <c r="V2" s="7"/>
      <c r="W2" s="7"/>
      <c r="X2" s="7"/>
      <c r="Y2" s="7"/>
      <c r="Z2" s="7"/>
      <c r="AA2" s="7"/>
      <c r="AB2" s="7"/>
      <c r="AC2" s="7"/>
      <c r="AD2" s="7"/>
      <c r="AE2" s="7"/>
    </row>
    <row r="3" spans="1:31" x14ac:dyDescent="0.25">
      <c r="A3" s="7"/>
      <c r="B3" s="135"/>
      <c r="C3" s="135"/>
      <c r="D3" s="135"/>
      <c r="E3" s="7"/>
      <c r="F3" s="7"/>
      <c r="G3" s="7"/>
      <c r="H3" s="7"/>
      <c r="I3" s="7"/>
      <c r="J3" s="7"/>
      <c r="K3" s="7"/>
      <c r="L3" s="7"/>
      <c r="M3" s="7"/>
      <c r="N3" s="7"/>
      <c r="O3" s="7"/>
      <c r="P3" s="7"/>
      <c r="Q3" s="7"/>
      <c r="R3" s="7"/>
      <c r="S3" s="7"/>
      <c r="T3" s="7"/>
      <c r="U3" s="7"/>
      <c r="V3" s="7"/>
      <c r="W3" s="7"/>
      <c r="X3" s="7"/>
      <c r="Y3" s="7"/>
      <c r="Z3" s="7"/>
      <c r="AA3" s="7"/>
      <c r="AB3" s="7"/>
      <c r="AC3" s="7"/>
      <c r="AD3" s="7"/>
      <c r="AE3" s="7"/>
    </row>
    <row r="4" spans="1:31" ht="23.25" x14ac:dyDescent="0.25">
      <c r="A4" s="7"/>
      <c r="B4" s="22"/>
      <c r="C4" s="148" t="s">
        <v>108</v>
      </c>
      <c r="D4" s="148" t="s">
        <v>109</v>
      </c>
      <c r="E4" s="7"/>
      <c r="F4" s="7"/>
      <c r="G4" s="7"/>
      <c r="H4" s="7"/>
      <c r="I4" s="7"/>
      <c r="J4" s="7"/>
      <c r="K4" s="7"/>
      <c r="L4" s="7"/>
      <c r="M4" s="7"/>
      <c r="N4" s="7"/>
      <c r="O4" s="7"/>
      <c r="P4" s="7"/>
      <c r="Q4" s="7"/>
      <c r="R4" s="7"/>
      <c r="S4" s="7"/>
      <c r="T4" s="7"/>
      <c r="U4" s="7"/>
      <c r="V4" s="7"/>
      <c r="W4" s="7"/>
      <c r="X4" s="7"/>
      <c r="Y4" s="7"/>
      <c r="Z4" s="7"/>
      <c r="AA4" s="7"/>
      <c r="AB4" s="7"/>
      <c r="AC4" s="7"/>
      <c r="AD4" s="7"/>
      <c r="AE4" s="7"/>
    </row>
    <row r="5" spans="1:31" ht="46.5" x14ac:dyDescent="0.25">
      <c r="A5" s="7"/>
      <c r="B5" s="149" t="s">
        <v>110</v>
      </c>
      <c r="C5" s="150" t="s">
        <v>434</v>
      </c>
      <c r="D5" s="151">
        <v>0.2</v>
      </c>
      <c r="E5" s="7"/>
      <c r="F5" s="7"/>
      <c r="G5" s="7"/>
      <c r="H5" s="7"/>
      <c r="I5" s="7"/>
      <c r="J5" s="7"/>
      <c r="K5" s="7"/>
      <c r="L5" s="7"/>
      <c r="M5" s="7"/>
      <c r="N5" s="7"/>
      <c r="O5" s="7"/>
      <c r="P5" s="7"/>
      <c r="Q5" s="7"/>
      <c r="R5" s="7"/>
      <c r="S5" s="7"/>
      <c r="T5" s="7"/>
      <c r="U5" s="7"/>
      <c r="V5" s="7"/>
      <c r="W5" s="7"/>
      <c r="X5" s="7"/>
      <c r="Y5" s="7"/>
      <c r="Z5" s="7"/>
      <c r="AA5" s="7"/>
      <c r="AB5" s="7"/>
      <c r="AC5" s="7"/>
      <c r="AD5" s="7"/>
      <c r="AE5" s="7"/>
    </row>
    <row r="6" spans="1:31" ht="46.5" x14ac:dyDescent="0.25">
      <c r="A6" s="7"/>
      <c r="B6" s="152" t="s">
        <v>111</v>
      </c>
      <c r="C6" s="153" t="s">
        <v>112</v>
      </c>
      <c r="D6" s="154">
        <v>0.4</v>
      </c>
      <c r="E6" s="7"/>
      <c r="F6" s="7"/>
      <c r="G6" s="7"/>
      <c r="H6" s="7"/>
      <c r="I6" s="7"/>
      <c r="J6" s="7"/>
      <c r="K6" s="7"/>
      <c r="L6" s="7"/>
      <c r="M6" s="7"/>
      <c r="N6" s="7"/>
      <c r="O6" s="7"/>
      <c r="P6" s="7"/>
      <c r="Q6" s="7"/>
      <c r="R6" s="7"/>
      <c r="S6" s="7"/>
      <c r="T6" s="7"/>
      <c r="U6" s="7"/>
      <c r="V6" s="7"/>
      <c r="W6" s="7"/>
      <c r="X6" s="7"/>
      <c r="Y6" s="7"/>
      <c r="Z6" s="7"/>
      <c r="AA6" s="7"/>
      <c r="AB6" s="7"/>
      <c r="AC6" s="7"/>
      <c r="AD6" s="7"/>
      <c r="AE6" s="7"/>
    </row>
    <row r="7" spans="1:31" ht="46.5" x14ac:dyDescent="0.25">
      <c r="A7" s="7"/>
      <c r="B7" s="155" t="s">
        <v>113</v>
      </c>
      <c r="C7" s="153" t="s">
        <v>114</v>
      </c>
      <c r="D7" s="154">
        <v>0.6</v>
      </c>
      <c r="E7" s="7"/>
      <c r="F7" s="7"/>
      <c r="G7" s="7"/>
      <c r="H7" s="7"/>
      <c r="I7" s="7"/>
      <c r="J7" s="7"/>
      <c r="K7" s="7"/>
      <c r="L7" s="7"/>
      <c r="M7" s="7"/>
      <c r="N7" s="7"/>
      <c r="O7" s="7"/>
      <c r="P7" s="7"/>
      <c r="Q7" s="7"/>
      <c r="R7" s="7"/>
      <c r="S7" s="7"/>
      <c r="T7" s="7"/>
      <c r="U7" s="7"/>
      <c r="V7" s="7"/>
      <c r="W7" s="7"/>
      <c r="X7" s="7"/>
      <c r="Y7" s="7"/>
      <c r="Z7" s="7"/>
      <c r="AA7" s="7"/>
      <c r="AB7" s="7"/>
      <c r="AC7" s="7"/>
      <c r="AD7" s="7"/>
      <c r="AE7" s="7"/>
    </row>
    <row r="8" spans="1:31" ht="69.75" x14ac:dyDescent="0.25">
      <c r="A8" s="7"/>
      <c r="B8" s="156" t="s">
        <v>115</v>
      </c>
      <c r="C8" s="153" t="s">
        <v>116</v>
      </c>
      <c r="D8" s="154">
        <v>0.8</v>
      </c>
      <c r="E8" s="7"/>
      <c r="F8" s="7"/>
      <c r="G8" s="7"/>
      <c r="H8" s="7"/>
      <c r="I8" s="7"/>
      <c r="J8" s="7"/>
      <c r="K8" s="7"/>
      <c r="L8" s="7"/>
      <c r="M8" s="7"/>
      <c r="N8" s="7"/>
      <c r="O8" s="7"/>
      <c r="P8" s="7"/>
      <c r="Q8" s="7"/>
      <c r="R8" s="7"/>
      <c r="S8" s="7"/>
      <c r="T8" s="7"/>
      <c r="U8" s="7"/>
      <c r="V8" s="7"/>
      <c r="W8" s="7"/>
      <c r="X8" s="7"/>
      <c r="Y8" s="7"/>
      <c r="Z8" s="7"/>
      <c r="AA8" s="7"/>
      <c r="AB8" s="7"/>
      <c r="AC8" s="7"/>
      <c r="AD8" s="7"/>
      <c r="AE8" s="7"/>
    </row>
    <row r="9" spans="1:31" ht="46.5" x14ac:dyDescent="0.25">
      <c r="A9" s="7"/>
      <c r="B9" s="157" t="s">
        <v>117</v>
      </c>
      <c r="C9" s="153" t="s">
        <v>118</v>
      </c>
      <c r="D9" s="154">
        <v>1</v>
      </c>
      <c r="E9" s="7"/>
      <c r="F9" s="7"/>
      <c r="G9" s="7"/>
      <c r="H9" s="7"/>
      <c r="I9" s="7"/>
      <c r="J9" s="7"/>
      <c r="K9" s="7"/>
      <c r="L9" s="7"/>
      <c r="M9" s="7"/>
      <c r="N9" s="7"/>
      <c r="O9" s="7"/>
      <c r="P9" s="7"/>
      <c r="Q9" s="7"/>
      <c r="R9" s="7"/>
      <c r="S9" s="7"/>
      <c r="T9" s="7"/>
      <c r="U9" s="7"/>
      <c r="V9" s="7"/>
      <c r="W9" s="7"/>
      <c r="X9" s="7"/>
      <c r="Y9" s="7"/>
      <c r="Z9" s="7"/>
      <c r="AA9" s="7"/>
      <c r="AB9" s="7"/>
      <c r="AC9" s="7"/>
      <c r="AD9" s="7"/>
      <c r="AE9" s="7"/>
    </row>
    <row r="10" spans="1:31" x14ac:dyDescent="0.25">
      <c r="A10" s="7"/>
      <c r="B10" s="23"/>
      <c r="C10" s="23"/>
      <c r="D10" s="23"/>
      <c r="E10" s="7"/>
      <c r="F10" s="7"/>
      <c r="G10" s="7"/>
      <c r="H10" s="7"/>
      <c r="I10" s="7"/>
      <c r="J10" s="7"/>
      <c r="K10" s="7"/>
      <c r="L10" s="7"/>
      <c r="M10" s="7"/>
      <c r="N10" s="7"/>
      <c r="O10" s="7"/>
      <c r="P10" s="7"/>
      <c r="Q10" s="7"/>
      <c r="R10" s="7"/>
      <c r="S10" s="7"/>
      <c r="T10" s="7"/>
      <c r="U10" s="7"/>
      <c r="V10" s="7"/>
      <c r="W10" s="7"/>
      <c r="X10" s="7"/>
      <c r="Y10" s="7"/>
      <c r="Z10" s="7"/>
      <c r="AA10" s="7"/>
      <c r="AB10" s="7"/>
      <c r="AC10" s="7"/>
      <c r="AD10" s="7"/>
      <c r="AE10" s="7"/>
    </row>
    <row r="11" spans="1:31" ht="16.5" x14ac:dyDescent="0.25">
      <c r="A11" s="7"/>
      <c r="B11" s="24"/>
      <c r="C11" s="23"/>
      <c r="D11" s="23"/>
      <c r="E11" s="7"/>
      <c r="F11" s="7"/>
      <c r="G11" s="7"/>
      <c r="H11" s="7"/>
      <c r="I11" s="7"/>
      <c r="J11" s="7"/>
      <c r="K11" s="7"/>
      <c r="L11" s="7"/>
      <c r="M11" s="7"/>
      <c r="N11" s="7"/>
      <c r="O11" s="7"/>
      <c r="P11" s="7"/>
      <c r="Q11" s="7"/>
      <c r="R11" s="7"/>
      <c r="S11" s="7"/>
      <c r="T11" s="7"/>
      <c r="U11" s="7"/>
      <c r="V11" s="7"/>
      <c r="W11" s="7"/>
      <c r="X11" s="7"/>
      <c r="Y11" s="7"/>
      <c r="Z11" s="7"/>
      <c r="AA11" s="7"/>
      <c r="AB11" s="7"/>
      <c r="AC11" s="7"/>
      <c r="AD11" s="7"/>
      <c r="AE11" s="7"/>
    </row>
    <row r="12" spans="1:31" x14ac:dyDescent="0.25">
      <c r="A12" s="7"/>
      <c r="B12" s="23"/>
      <c r="C12" s="23"/>
      <c r="D12" s="23"/>
      <c r="E12" s="7"/>
      <c r="F12" s="7"/>
      <c r="G12" s="7"/>
      <c r="H12" s="7"/>
      <c r="I12" s="7"/>
      <c r="J12" s="7"/>
      <c r="K12" s="7"/>
      <c r="L12" s="7"/>
      <c r="M12" s="7"/>
      <c r="N12" s="7"/>
      <c r="O12" s="7"/>
      <c r="P12" s="7"/>
      <c r="Q12" s="7"/>
      <c r="R12" s="7"/>
      <c r="S12" s="7"/>
      <c r="T12" s="7"/>
      <c r="U12" s="7"/>
      <c r="V12" s="7"/>
      <c r="W12" s="7"/>
      <c r="X12" s="7"/>
      <c r="Y12" s="7"/>
      <c r="Z12" s="7"/>
      <c r="AA12" s="7"/>
      <c r="AB12" s="7"/>
      <c r="AC12" s="7"/>
      <c r="AD12" s="7"/>
      <c r="AE12" s="7"/>
    </row>
    <row r="13" spans="1:31" x14ac:dyDescent="0.25">
      <c r="A13" s="7"/>
      <c r="B13" s="23"/>
      <c r="C13" s="23"/>
      <c r="D13" s="23"/>
      <c r="E13" s="7"/>
      <c r="F13" s="7"/>
      <c r="G13" s="7"/>
      <c r="H13" s="7"/>
      <c r="I13" s="7"/>
      <c r="J13" s="7"/>
      <c r="K13" s="7"/>
      <c r="L13" s="7"/>
      <c r="M13" s="7"/>
      <c r="N13" s="7"/>
      <c r="O13" s="7"/>
      <c r="P13" s="7"/>
      <c r="Q13" s="7"/>
      <c r="R13" s="7"/>
      <c r="S13" s="7"/>
      <c r="T13" s="7"/>
      <c r="U13" s="7"/>
      <c r="V13" s="7"/>
      <c r="W13" s="7"/>
      <c r="X13" s="7"/>
      <c r="Y13" s="7"/>
      <c r="Z13" s="7"/>
      <c r="AA13" s="7"/>
      <c r="AB13" s="7"/>
      <c r="AC13" s="7"/>
      <c r="AD13" s="7"/>
      <c r="AE13" s="7"/>
    </row>
    <row r="14" spans="1:31" x14ac:dyDescent="0.25">
      <c r="A14" s="7"/>
      <c r="B14" s="23"/>
      <c r="C14" s="23"/>
      <c r="D14" s="23"/>
      <c r="E14" s="7"/>
      <c r="F14" s="7"/>
      <c r="G14" s="7"/>
      <c r="H14" s="7"/>
      <c r="I14" s="7"/>
      <c r="J14" s="7"/>
      <c r="K14" s="7"/>
      <c r="L14" s="7"/>
      <c r="M14" s="7"/>
      <c r="N14" s="7"/>
      <c r="O14" s="7"/>
      <c r="P14" s="7"/>
      <c r="Q14" s="7"/>
      <c r="R14" s="7"/>
      <c r="S14" s="7"/>
      <c r="T14" s="7"/>
      <c r="U14" s="7"/>
      <c r="V14" s="7"/>
      <c r="W14" s="7"/>
      <c r="X14" s="7"/>
      <c r="Y14" s="7"/>
      <c r="Z14" s="7"/>
      <c r="AA14" s="7"/>
      <c r="AB14" s="7"/>
      <c r="AC14" s="7"/>
      <c r="AD14" s="7"/>
      <c r="AE14" s="7"/>
    </row>
    <row r="15" spans="1:31" x14ac:dyDescent="0.25">
      <c r="A15" s="7"/>
      <c r="B15" s="23"/>
      <c r="C15" s="23"/>
      <c r="D15" s="23"/>
      <c r="E15" s="7"/>
      <c r="F15" s="7"/>
      <c r="G15" s="7"/>
      <c r="H15" s="7"/>
      <c r="I15" s="7"/>
      <c r="J15" s="7"/>
      <c r="K15" s="7"/>
      <c r="L15" s="7"/>
      <c r="M15" s="7"/>
      <c r="N15" s="7"/>
      <c r="O15" s="7"/>
      <c r="P15" s="7"/>
      <c r="Q15" s="7"/>
      <c r="R15" s="7"/>
      <c r="S15" s="7"/>
      <c r="T15" s="7"/>
      <c r="U15" s="7"/>
      <c r="V15" s="7"/>
      <c r="W15" s="7"/>
      <c r="X15" s="7"/>
      <c r="Y15" s="7"/>
      <c r="Z15" s="7"/>
      <c r="AA15" s="7"/>
      <c r="AB15" s="7"/>
      <c r="AC15" s="7"/>
      <c r="AD15" s="7"/>
      <c r="AE15" s="7"/>
    </row>
    <row r="16" spans="1:31" x14ac:dyDescent="0.25">
      <c r="A16" s="7"/>
      <c r="B16" s="23"/>
      <c r="C16" s="23"/>
      <c r="D16" s="23"/>
      <c r="E16" s="7"/>
      <c r="F16" s="7"/>
      <c r="G16" s="7"/>
      <c r="H16" s="7"/>
      <c r="I16" s="7"/>
      <c r="J16" s="7"/>
      <c r="K16" s="7"/>
      <c r="L16" s="7"/>
      <c r="M16" s="7"/>
      <c r="N16" s="7"/>
      <c r="O16" s="7"/>
      <c r="P16" s="7"/>
      <c r="Q16" s="7"/>
      <c r="R16" s="7"/>
      <c r="S16" s="7"/>
      <c r="T16" s="7"/>
      <c r="U16" s="7"/>
      <c r="V16" s="7"/>
      <c r="W16" s="7"/>
      <c r="X16" s="7"/>
      <c r="Y16" s="7"/>
      <c r="Z16" s="7"/>
      <c r="AA16" s="7"/>
      <c r="AB16" s="7"/>
      <c r="AC16" s="7"/>
      <c r="AD16" s="7"/>
      <c r="AE16" s="7"/>
    </row>
    <row r="17" spans="1:31" x14ac:dyDescent="0.25">
      <c r="A17" s="7"/>
      <c r="B17" s="23"/>
      <c r="C17" s="23"/>
      <c r="D17" s="23"/>
      <c r="E17" s="7"/>
      <c r="F17" s="7"/>
      <c r="G17" s="7"/>
      <c r="H17" s="7"/>
      <c r="I17" s="7"/>
      <c r="J17" s="7"/>
      <c r="K17" s="7"/>
      <c r="L17" s="7"/>
      <c r="M17" s="7"/>
      <c r="N17" s="7"/>
      <c r="O17" s="7"/>
      <c r="P17" s="7"/>
      <c r="Q17" s="7"/>
      <c r="R17" s="7"/>
      <c r="S17" s="7"/>
      <c r="T17" s="7"/>
      <c r="U17" s="7"/>
      <c r="V17" s="7"/>
      <c r="W17" s="7"/>
      <c r="X17" s="7"/>
      <c r="Y17" s="7"/>
      <c r="Z17" s="7"/>
      <c r="AA17" s="7"/>
      <c r="AB17" s="7"/>
      <c r="AC17" s="7"/>
      <c r="AD17" s="7"/>
      <c r="AE17" s="7"/>
    </row>
    <row r="18" spans="1:31" x14ac:dyDescent="0.25">
      <c r="A18" s="7"/>
      <c r="B18" s="23"/>
      <c r="C18" s="23"/>
      <c r="D18" s="23"/>
      <c r="E18" s="7"/>
      <c r="F18" s="7"/>
      <c r="G18" s="7"/>
      <c r="H18" s="7"/>
      <c r="I18" s="7"/>
      <c r="J18" s="7"/>
      <c r="K18" s="7"/>
      <c r="L18" s="7"/>
      <c r="M18" s="7"/>
      <c r="N18" s="7"/>
      <c r="O18" s="7"/>
      <c r="P18" s="7"/>
      <c r="Q18" s="7"/>
      <c r="R18" s="7"/>
      <c r="S18" s="7"/>
      <c r="T18" s="7"/>
      <c r="U18" s="7"/>
      <c r="V18" s="7"/>
      <c r="W18" s="7"/>
      <c r="X18" s="7"/>
      <c r="Y18" s="7"/>
      <c r="Z18" s="7"/>
      <c r="AA18" s="7"/>
      <c r="AB18" s="7"/>
      <c r="AC18" s="7"/>
      <c r="AD18" s="7"/>
      <c r="AE18" s="7"/>
    </row>
    <row r="19" spans="1:31" x14ac:dyDescent="0.25">
      <c r="A19" s="7"/>
      <c r="B19" s="23"/>
      <c r="C19" s="23"/>
      <c r="D19" s="23"/>
      <c r="E19" s="7"/>
      <c r="F19" s="7"/>
      <c r="G19" s="7"/>
      <c r="H19" s="7"/>
      <c r="I19" s="7"/>
      <c r="J19" s="7"/>
      <c r="K19" s="7"/>
      <c r="L19" s="7"/>
      <c r="M19" s="7"/>
      <c r="N19" s="7"/>
      <c r="O19" s="7"/>
      <c r="P19" s="7"/>
      <c r="Q19" s="7"/>
      <c r="R19" s="7"/>
      <c r="S19" s="7"/>
      <c r="T19" s="7"/>
      <c r="U19" s="7"/>
      <c r="V19" s="7"/>
      <c r="W19" s="7"/>
      <c r="X19" s="7"/>
      <c r="Y19" s="7"/>
      <c r="Z19" s="7"/>
      <c r="AA19" s="7"/>
      <c r="AB19" s="7"/>
      <c r="AC19" s="7"/>
      <c r="AD19" s="7"/>
      <c r="AE19" s="7"/>
    </row>
    <row r="20" spans="1:31" x14ac:dyDescent="0.25">
      <c r="A20" s="7"/>
      <c r="B20" s="7"/>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row>
    <row r="21" spans="1:31" x14ac:dyDescent="0.25">
      <c r="A21" s="7"/>
      <c r="B21" s="7"/>
      <c r="C21" s="7"/>
      <c r="D21" s="7"/>
      <c r="E21" s="7"/>
      <c r="F21" s="7"/>
      <c r="G21" s="7"/>
      <c r="H21" s="7"/>
      <c r="I21" s="7"/>
      <c r="J21" s="7"/>
      <c r="K21" s="7"/>
      <c r="L21" s="7"/>
      <c r="M21" s="7"/>
      <c r="N21" s="7"/>
      <c r="O21" s="7"/>
      <c r="P21" s="7"/>
      <c r="Q21" s="7"/>
      <c r="R21" s="7"/>
      <c r="S21" s="7"/>
      <c r="T21" s="7"/>
      <c r="U21" s="7"/>
      <c r="V21" s="7"/>
      <c r="W21" s="7"/>
      <c r="X21" s="7"/>
      <c r="Y21" s="7"/>
      <c r="Z21" s="7"/>
      <c r="AA21" s="7"/>
      <c r="AB21" s="7"/>
      <c r="AC21" s="7"/>
      <c r="AD21" s="7"/>
      <c r="AE21" s="7"/>
    </row>
    <row r="22" spans="1:31" x14ac:dyDescent="0.25">
      <c r="A22" s="7"/>
      <c r="B22" s="7"/>
      <c r="C22" s="7"/>
      <c r="D22" s="7"/>
      <c r="E22" s="7"/>
      <c r="F22" s="7"/>
      <c r="G22" s="7"/>
      <c r="H22" s="7"/>
      <c r="I22" s="7"/>
      <c r="J22" s="7"/>
      <c r="K22" s="7"/>
      <c r="L22" s="7"/>
      <c r="M22" s="7"/>
      <c r="N22" s="7"/>
      <c r="O22" s="7"/>
      <c r="P22" s="7"/>
      <c r="Q22" s="7"/>
      <c r="R22" s="7"/>
      <c r="S22" s="7"/>
      <c r="T22" s="7"/>
      <c r="U22" s="7"/>
      <c r="V22" s="7"/>
      <c r="W22" s="7"/>
      <c r="X22" s="7"/>
      <c r="Y22" s="7"/>
      <c r="Z22" s="7"/>
      <c r="AA22" s="7"/>
      <c r="AB22" s="7"/>
      <c r="AC22" s="7"/>
      <c r="AD22" s="7"/>
      <c r="AE22" s="7"/>
    </row>
    <row r="23" spans="1:31" x14ac:dyDescent="0.25">
      <c r="A23" s="7"/>
      <c r="B23" s="7"/>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row>
    <row r="24" spans="1:31" x14ac:dyDescent="0.25">
      <c r="A24" s="7"/>
      <c r="B24" s="7"/>
      <c r="C24" s="7"/>
      <c r="D24" s="7"/>
      <c r="E24" s="7"/>
      <c r="F24" s="7"/>
      <c r="G24" s="7"/>
      <c r="H24" s="7"/>
      <c r="I24" s="7"/>
      <c r="J24" s="7"/>
      <c r="K24" s="7"/>
      <c r="L24" s="7"/>
      <c r="M24" s="7"/>
      <c r="N24" s="7"/>
      <c r="O24" s="7"/>
      <c r="P24" s="7"/>
      <c r="Q24" s="7"/>
      <c r="R24" s="7"/>
      <c r="S24" s="7"/>
      <c r="T24" s="7"/>
      <c r="U24" s="7"/>
      <c r="V24" s="7"/>
      <c r="W24" s="7"/>
      <c r="X24" s="7"/>
      <c r="Y24" s="7"/>
      <c r="Z24" s="7"/>
      <c r="AA24" s="7"/>
      <c r="AB24" s="7"/>
      <c r="AC24" s="7"/>
      <c r="AD24" s="7"/>
      <c r="AE24" s="7"/>
    </row>
    <row r="25" spans="1:31" x14ac:dyDescent="0.25">
      <c r="A25" s="7"/>
      <c r="B25" s="7"/>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row>
    <row r="26" spans="1:31" x14ac:dyDescent="0.25">
      <c r="A26" s="7"/>
      <c r="B26" s="7"/>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row>
    <row r="27" spans="1:31" x14ac:dyDescent="0.25">
      <c r="A27" s="7"/>
      <c r="B27" s="7"/>
      <c r="C27" s="7"/>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row>
    <row r="28" spans="1:31" x14ac:dyDescent="0.25">
      <c r="A28" s="7"/>
      <c r="B28" s="7"/>
      <c r="C28" s="7"/>
      <c r="D28" s="7"/>
      <c r="E28" s="7"/>
      <c r="F28" s="7"/>
      <c r="G28" s="7"/>
      <c r="H28" s="7"/>
      <c r="I28" s="7"/>
      <c r="J28" s="7"/>
      <c r="K28" s="7"/>
      <c r="L28" s="7"/>
      <c r="M28" s="7"/>
      <c r="N28" s="7"/>
      <c r="O28" s="7"/>
      <c r="P28" s="7"/>
      <c r="Q28" s="7"/>
      <c r="R28" s="7"/>
      <c r="S28" s="7"/>
      <c r="T28" s="7"/>
      <c r="U28" s="7"/>
      <c r="V28" s="7"/>
      <c r="W28" s="7"/>
      <c r="X28" s="7"/>
      <c r="Y28" s="7"/>
      <c r="Z28" s="7"/>
      <c r="AA28" s="7"/>
      <c r="AB28" s="7"/>
      <c r="AC28" s="7"/>
      <c r="AD28" s="7"/>
      <c r="AE28" s="7"/>
    </row>
    <row r="29" spans="1:31" x14ac:dyDescent="0.25">
      <c r="A29" s="7"/>
      <c r="B29" s="7"/>
      <c r="C29" s="7"/>
      <c r="D29" s="7"/>
      <c r="E29" s="7"/>
      <c r="F29" s="7"/>
      <c r="G29" s="7"/>
      <c r="H29" s="7"/>
      <c r="I29" s="7"/>
      <c r="J29" s="7"/>
      <c r="K29" s="7"/>
      <c r="L29" s="7"/>
      <c r="M29" s="7"/>
      <c r="N29" s="7"/>
      <c r="O29" s="7"/>
      <c r="P29" s="7"/>
      <c r="Q29" s="7"/>
      <c r="R29" s="7"/>
      <c r="S29" s="7"/>
      <c r="T29" s="7"/>
      <c r="U29" s="7"/>
      <c r="V29" s="7"/>
      <c r="W29" s="7"/>
      <c r="X29" s="7"/>
      <c r="Y29" s="7"/>
      <c r="Z29" s="7"/>
      <c r="AA29" s="7"/>
      <c r="AB29" s="7"/>
      <c r="AC29" s="7"/>
      <c r="AD29" s="7"/>
      <c r="AE29" s="7"/>
    </row>
    <row r="30" spans="1:31" x14ac:dyDescent="0.25">
      <c r="A30" s="7"/>
      <c r="B30" s="7"/>
      <c r="C30" s="7"/>
      <c r="D30" s="7"/>
      <c r="E30" s="7"/>
      <c r="F30" s="7"/>
      <c r="G30" s="7"/>
      <c r="H30" s="7"/>
      <c r="I30" s="7"/>
      <c r="J30" s="7"/>
      <c r="K30" s="7"/>
      <c r="L30" s="7"/>
      <c r="M30" s="7"/>
      <c r="N30" s="7"/>
      <c r="O30" s="7"/>
      <c r="P30" s="7"/>
      <c r="Q30" s="7"/>
      <c r="R30" s="7"/>
      <c r="S30" s="7"/>
      <c r="T30" s="7"/>
      <c r="U30" s="7"/>
      <c r="V30" s="7"/>
      <c r="W30" s="7"/>
      <c r="X30" s="7"/>
      <c r="Y30" s="7"/>
      <c r="Z30" s="7"/>
      <c r="AA30" s="7"/>
      <c r="AB30" s="7"/>
      <c r="AC30" s="7"/>
      <c r="AD30" s="7"/>
      <c r="AE30" s="7"/>
    </row>
    <row r="31" spans="1:31" x14ac:dyDescent="0.25">
      <c r="A31" s="7"/>
      <c r="B31" s="7"/>
      <c r="C31" s="7"/>
      <c r="D31" s="7"/>
      <c r="E31" s="7"/>
      <c r="F31" s="7"/>
      <c r="G31" s="7"/>
      <c r="H31" s="7"/>
      <c r="I31" s="7"/>
      <c r="J31" s="7"/>
      <c r="K31" s="7"/>
      <c r="L31" s="7"/>
      <c r="M31" s="7"/>
      <c r="N31" s="7"/>
      <c r="O31" s="7"/>
      <c r="P31" s="7"/>
      <c r="Q31" s="7"/>
      <c r="R31" s="7"/>
      <c r="S31" s="7"/>
      <c r="T31" s="7"/>
      <c r="U31" s="7"/>
      <c r="V31" s="7"/>
      <c r="W31" s="7"/>
      <c r="X31" s="7"/>
      <c r="Y31" s="7"/>
      <c r="Z31" s="7"/>
      <c r="AA31" s="7"/>
      <c r="AB31" s="7"/>
      <c r="AC31" s="7"/>
      <c r="AD31" s="7"/>
      <c r="AE31" s="7"/>
    </row>
    <row r="32" spans="1:31" x14ac:dyDescent="0.25">
      <c r="A32" s="7"/>
      <c r="B32" s="7"/>
      <c r="C32" s="7"/>
      <c r="D32" s="7"/>
      <c r="E32" s="7"/>
      <c r="F32" s="7"/>
      <c r="G32" s="7"/>
      <c r="H32" s="7"/>
      <c r="I32" s="7"/>
      <c r="J32" s="7"/>
      <c r="K32" s="7"/>
      <c r="L32" s="7"/>
      <c r="M32" s="7"/>
      <c r="N32" s="7"/>
      <c r="O32" s="7"/>
      <c r="P32" s="7"/>
      <c r="Q32" s="7"/>
      <c r="R32" s="7"/>
      <c r="S32" s="7"/>
      <c r="T32" s="7"/>
      <c r="U32" s="7"/>
      <c r="V32" s="7"/>
      <c r="W32" s="7"/>
      <c r="X32" s="7"/>
      <c r="Y32" s="7"/>
      <c r="Z32" s="7"/>
      <c r="AA32" s="7"/>
      <c r="AB32" s="7"/>
      <c r="AC32" s="7"/>
      <c r="AD32" s="7"/>
      <c r="AE32" s="7"/>
    </row>
    <row r="33" spans="1:31" x14ac:dyDescent="0.25">
      <c r="A33" s="7"/>
      <c r="B33" s="7"/>
      <c r="C33" s="7"/>
      <c r="D33" s="7"/>
      <c r="E33" s="7"/>
      <c r="F33" s="7"/>
      <c r="G33" s="7"/>
      <c r="H33" s="7"/>
      <c r="I33" s="7"/>
      <c r="J33" s="7"/>
      <c r="K33" s="7"/>
      <c r="L33" s="7"/>
      <c r="M33" s="7"/>
      <c r="N33" s="7"/>
      <c r="O33" s="7"/>
      <c r="P33" s="7"/>
      <c r="Q33" s="7"/>
      <c r="R33" s="7"/>
      <c r="S33" s="7"/>
      <c r="T33" s="7"/>
      <c r="U33" s="7"/>
      <c r="V33" s="7"/>
      <c r="W33" s="7"/>
      <c r="X33" s="7"/>
      <c r="Y33" s="7"/>
      <c r="Z33" s="7"/>
      <c r="AA33" s="7"/>
      <c r="AB33" s="7"/>
      <c r="AC33" s="7"/>
      <c r="AD33" s="7"/>
      <c r="AE33" s="7"/>
    </row>
    <row r="34" spans="1:31" s="146" customFormat="1" x14ac:dyDescent="0.25"/>
    <row r="35" spans="1:31" s="146" customFormat="1" x14ac:dyDescent="0.25"/>
    <row r="36" spans="1:31" s="146" customFormat="1" x14ac:dyDescent="0.25"/>
    <row r="37" spans="1:31" s="146" customFormat="1" x14ac:dyDescent="0.25"/>
    <row r="38" spans="1:31" s="146" customFormat="1" x14ac:dyDescent="0.25"/>
    <row r="39" spans="1:31" s="146" customFormat="1" x14ac:dyDescent="0.25"/>
    <row r="40" spans="1:31" s="146" customFormat="1" x14ac:dyDescent="0.25"/>
    <row r="41" spans="1:31" s="146" customFormat="1" x14ac:dyDescent="0.25"/>
    <row r="42" spans="1:31" s="146" customFormat="1" x14ac:dyDescent="0.25"/>
    <row r="43" spans="1:31" s="146" customFormat="1" x14ac:dyDescent="0.25"/>
    <row r="44" spans="1:31" s="146" customFormat="1" x14ac:dyDescent="0.25"/>
    <row r="45" spans="1:31" s="146" customFormat="1" x14ac:dyDescent="0.25"/>
    <row r="46" spans="1:31" s="146" customFormat="1" x14ac:dyDescent="0.25"/>
    <row r="47" spans="1:31" s="146" customFormat="1" x14ac:dyDescent="0.25"/>
    <row r="48" spans="1:31" s="146" customFormat="1" x14ac:dyDescent="0.25"/>
    <row r="49" s="146" customFormat="1" x14ac:dyDescent="0.25"/>
    <row r="50" s="146" customFormat="1" x14ac:dyDescent="0.25"/>
    <row r="51" s="146" customFormat="1" x14ac:dyDescent="0.25"/>
    <row r="52" s="146" customFormat="1" x14ac:dyDescent="0.25"/>
    <row r="53" s="146" customFormat="1" x14ac:dyDescent="0.25"/>
    <row r="54" s="146" customFormat="1" x14ac:dyDescent="0.25"/>
    <row r="55" s="146" customFormat="1" x14ac:dyDescent="0.25"/>
    <row r="56" s="146" customFormat="1" x14ac:dyDescent="0.25"/>
    <row r="57" s="146" customFormat="1" x14ac:dyDescent="0.25"/>
    <row r="58" s="146" customFormat="1" x14ac:dyDescent="0.25"/>
    <row r="59" s="146" customFormat="1" x14ac:dyDescent="0.25"/>
    <row r="60" s="146" customFormat="1" x14ac:dyDescent="0.25"/>
    <row r="61" s="146" customFormat="1" x14ac:dyDescent="0.25"/>
    <row r="62" s="146" customFormat="1" x14ac:dyDescent="0.25"/>
    <row r="63" s="146" customFormat="1" x14ac:dyDescent="0.25"/>
    <row r="64" s="146" customFormat="1" x14ac:dyDescent="0.25"/>
    <row r="65" s="146" customFormat="1" x14ac:dyDescent="0.25"/>
    <row r="66" s="146" customFormat="1" x14ac:dyDescent="0.25"/>
    <row r="67" s="146" customFormat="1" x14ac:dyDescent="0.25"/>
    <row r="68" s="146" customFormat="1" x14ac:dyDescent="0.25"/>
    <row r="69" s="146" customFormat="1" x14ac:dyDescent="0.25"/>
    <row r="70" s="146" customFormat="1" x14ac:dyDescent="0.25"/>
    <row r="71" s="146" customFormat="1" x14ac:dyDescent="0.25"/>
    <row r="72" s="146" customFormat="1" x14ac:dyDescent="0.25"/>
    <row r="73" s="146" customFormat="1" x14ac:dyDescent="0.25"/>
    <row r="74" s="146" customFormat="1" x14ac:dyDescent="0.25"/>
    <row r="75" s="146" customFormat="1" x14ac:dyDescent="0.25"/>
    <row r="76" s="146" customFormat="1" x14ac:dyDescent="0.25"/>
    <row r="77" s="146" customFormat="1" x14ac:dyDescent="0.25"/>
    <row r="78" s="146" customFormat="1" x14ac:dyDescent="0.25"/>
    <row r="79" s="146" customFormat="1" x14ac:dyDescent="0.25"/>
    <row r="80" s="146" customFormat="1" x14ac:dyDescent="0.25"/>
    <row r="81" s="146" customFormat="1" x14ac:dyDescent="0.25"/>
    <row r="82" s="146" customFormat="1" x14ac:dyDescent="0.25"/>
    <row r="83" s="146" customFormat="1" x14ac:dyDescent="0.25"/>
    <row r="84" s="146" customFormat="1" x14ac:dyDescent="0.25"/>
    <row r="85" s="146" customFormat="1" x14ac:dyDescent="0.25"/>
    <row r="86" s="146" customFormat="1" x14ac:dyDescent="0.25"/>
    <row r="87" s="146" customFormat="1" x14ac:dyDescent="0.25"/>
    <row r="88" s="146" customFormat="1" x14ac:dyDescent="0.25"/>
    <row r="89" s="146" customFormat="1" x14ac:dyDescent="0.25"/>
    <row r="90" s="146" customFormat="1" x14ac:dyDescent="0.25"/>
    <row r="91" s="146" customFormat="1" x14ac:dyDescent="0.25"/>
    <row r="92" s="146" customFormat="1" x14ac:dyDescent="0.25"/>
    <row r="93" s="146" customFormat="1" x14ac:dyDescent="0.25"/>
    <row r="94" s="146" customFormat="1" x14ac:dyDescent="0.25"/>
    <row r="95" s="146" customFormat="1" x14ac:dyDescent="0.25"/>
    <row r="96" s="146" customFormat="1" x14ac:dyDescent="0.25"/>
    <row r="97" s="146" customFormat="1" x14ac:dyDescent="0.25"/>
    <row r="98" s="146" customFormat="1" x14ac:dyDescent="0.25"/>
    <row r="99" s="146" customFormat="1" x14ac:dyDescent="0.25"/>
    <row r="100" s="146" customFormat="1" x14ac:dyDescent="0.25"/>
    <row r="101" s="146" customFormat="1" x14ac:dyDescent="0.25"/>
    <row r="102" s="146" customFormat="1" x14ac:dyDescent="0.25"/>
    <row r="103" s="146" customFormat="1" x14ac:dyDescent="0.25"/>
    <row r="104" s="146" customFormat="1" x14ac:dyDescent="0.25"/>
    <row r="105" s="146" customFormat="1" x14ac:dyDescent="0.25"/>
    <row r="106" s="146" customFormat="1" x14ac:dyDescent="0.25"/>
    <row r="107" s="146" customFormat="1" x14ac:dyDescent="0.25"/>
    <row r="108" s="146" customFormat="1" x14ac:dyDescent="0.25"/>
    <row r="109" s="146" customFormat="1" x14ac:dyDescent="0.25"/>
    <row r="110" s="146" customFormat="1" x14ac:dyDescent="0.25"/>
    <row r="111" s="146" customFormat="1" x14ac:dyDescent="0.25"/>
    <row r="112" s="146" customFormat="1" x14ac:dyDescent="0.25"/>
    <row r="113" s="146" customFormat="1" x14ac:dyDescent="0.25"/>
    <row r="114" s="146" customFormat="1" x14ac:dyDescent="0.25"/>
    <row r="115" s="146" customFormat="1" x14ac:dyDescent="0.25"/>
    <row r="116" s="146" customFormat="1" x14ac:dyDescent="0.25"/>
    <row r="117" s="146" customFormat="1" x14ac:dyDescent="0.25"/>
    <row r="118" s="146" customFormat="1" x14ac:dyDescent="0.25"/>
    <row r="119" s="146" customFormat="1" x14ac:dyDescent="0.25"/>
    <row r="120" s="146" customFormat="1" x14ac:dyDescent="0.25"/>
    <row r="121" s="146" customFormat="1" x14ac:dyDescent="0.25"/>
    <row r="122" s="146" customFormat="1" x14ac:dyDescent="0.25"/>
    <row r="123" s="146" customFormat="1" x14ac:dyDescent="0.25"/>
    <row r="124" s="146" customFormat="1" x14ac:dyDescent="0.25"/>
    <row r="125" s="146" customFormat="1" x14ac:dyDescent="0.25"/>
    <row r="126" s="146" customFormat="1" x14ac:dyDescent="0.25"/>
    <row r="127" s="146" customFormat="1" x14ac:dyDescent="0.25"/>
    <row r="128" s="146" customFormat="1" x14ac:dyDescent="0.25"/>
    <row r="129" s="146" customFormat="1" x14ac:dyDescent="0.25"/>
    <row r="130" s="146" customFormat="1" x14ac:dyDescent="0.25"/>
    <row r="131" s="146" customFormat="1" x14ac:dyDescent="0.25"/>
    <row r="132" s="146" customFormat="1" x14ac:dyDescent="0.25"/>
    <row r="133" s="146" customFormat="1" x14ac:dyDescent="0.25"/>
    <row r="134" s="146" customFormat="1" x14ac:dyDescent="0.25"/>
    <row r="135" s="146" customFormat="1" x14ac:dyDescent="0.25"/>
    <row r="136" s="146" customFormat="1" x14ac:dyDescent="0.25"/>
    <row r="137" s="146" customFormat="1" x14ac:dyDescent="0.25"/>
    <row r="138" s="146" customFormat="1" x14ac:dyDescent="0.25"/>
    <row r="139" s="146" customFormat="1" x14ac:dyDescent="0.25"/>
    <row r="140" s="146" customFormat="1" x14ac:dyDescent="0.25"/>
    <row r="141" s="146" customFormat="1" x14ac:dyDescent="0.25"/>
    <row r="142" s="146" customFormat="1" x14ac:dyDescent="0.25"/>
    <row r="143" s="146" customFormat="1" x14ac:dyDescent="0.25"/>
    <row r="144" s="146" customFormat="1" x14ac:dyDescent="0.25"/>
    <row r="145" s="146" customFormat="1" x14ac:dyDescent="0.25"/>
    <row r="146" s="146" customFormat="1" x14ac:dyDescent="0.25"/>
    <row r="147" s="146" customFormat="1" x14ac:dyDescent="0.25"/>
    <row r="148" s="146" customFormat="1" x14ac:dyDescent="0.25"/>
    <row r="149" s="146" customFormat="1" x14ac:dyDescent="0.25"/>
    <row r="150" s="146" customFormat="1" x14ac:dyDescent="0.25"/>
    <row r="151" s="146" customFormat="1" x14ac:dyDescent="0.25"/>
    <row r="152" s="146" customFormat="1" x14ac:dyDescent="0.25"/>
    <row r="153" s="146" customFormat="1" x14ac:dyDescent="0.25"/>
    <row r="154" s="146" customFormat="1" x14ac:dyDescent="0.25"/>
    <row r="155" s="146" customFormat="1" x14ac:dyDescent="0.25"/>
    <row r="156" s="146" customFormat="1" x14ac:dyDescent="0.25"/>
    <row r="157" s="146" customFormat="1" x14ac:dyDescent="0.25"/>
    <row r="158" s="146" customFormat="1" x14ac:dyDescent="0.25"/>
    <row r="159" s="146" customFormat="1" x14ac:dyDescent="0.25"/>
    <row r="160" s="146" customFormat="1" x14ac:dyDescent="0.25"/>
    <row r="161" s="146" customFormat="1" x14ac:dyDescent="0.25"/>
    <row r="162" s="146" customFormat="1" x14ac:dyDescent="0.25"/>
    <row r="163" s="146" customFormat="1" x14ac:dyDescent="0.25"/>
    <row r="164" s="146" customFormat="1" x14ac:dyDescent="0.25"/>
    <row r="165" s="146" customFormat="1" x14ac:dyDescent="0.25"/>
    <row r="166" s="146" customFormat="1" x14ac:dyDescent="0.25"/>
    <row r="167" s="146" customFormat="1" x14ac:dyDescent="0.25"/>
    <row r="168" s="146" customFormat="1" x14ac:dyDescent="0.25"/>
    <row r="169" s="146" customFormat="1" x14ac:dyDescent="0.25"/>
    <row r="170" s="146" customFormat="1" x14ac:dyDescent="0.25"/>
    <row r="171" s="146" customFormat="1" x14ac:dyDescent="0.25"/>
    <row r="172" s="146" customFormat="1" x14ac:dyDescent="0.25"/>
    <row r="173" s="146" customFormat="1" x14ac:dyDescent="0.25"/>
    <row r="174" s="146" customFormat="1" x14ac:dyDescent="0.25"/>
    <row r="175" s="146" customFormat="1" x14ac:dyDescent="0.25"/>
    <row r="176" s="146" customFormat="1" x14ac:dyDescent="0.25"/>
    <row r="177" s="146" customFormat="1" x14ac:dyDescent="0.25"/>
    <row r="178" s="146" customFormat="1" x14ac:dyDescent="0.25"/>
    <row r="179" s="146" customFormat="1" x14ac:dyDescent="0.25"/>
    <row r="180" s="146" customFormat="1" x14ac:dyDescent="0.25"/>
    <row r="181" s="146" customFormat="1" x14ac:dyDescent="0.25"/>
    <row r="182" s="146" customFormat="1" x14ac:dyDescent="0.25"/>
    <row r="183" s="146" customFormat="1" x14ac:dyDescent="0.25"/>
    <row r="184" s="146" customFormat="1" x14ac:dyDescent="0.25"/>
    <row r="185" s="146" customFormat="1" x14ac:dyDescent="0.25"/>
    <row r="186" s="146" customFormat="1" x14ac:dyDescent="0.25"/>
    <row r="187" s="146" customFormat="1" x14ac:dyDescent="0.25"/>
    <row r="188" s="146" customFormat="1" x14ac:dyDescent="0.25"/>
    <row r="189" s="146" customFormat="1" x14ac:dyDescent="0.25"/>
    <row r="190" s="146" customFormat="1" x14ac:dyDescent="0.25"/>
    <row r="191" s="146" customFormat="1" x14ac:dyDescent="0.25"/>
    <row r="192" s="146" customFormat="1" x14ac:dyDescent="0.25"/>
    <row r="193" s="146" customFormat="1" x14ac:dyDescent="0.25"/>
    <row r="194" s="146" customFormat="1" x14ac:dyDescent="0.25"/>
    <row r="195" s="146" customFormat="1" x14ac:dyDescent="0.25"/>
    <row r="196" s="146" customFormat="1" x14ac:dyDescent="0.25"/>
    <row r="197" s="146" customFormat="1" x14ac:dyDescent="0.25"/>
    <row r="198" s="146" customFormat="1" x14ac:dyDescent="0.25"/>
    <row r="199" s="146" customFormat="1" x14ac:dyDescent="0.25"/>
    <row r="200" s="146" customFormat="1" x14ac:dyDescent="0.25"/>
    <row r="201" s="146" customFormat="1" x14ac:dyDescent="0.25"/>
    <row r="202" s="146" customFormat="1" x14ac:dyDescent="0.25"/>
    <row r="203" s="146" customFormat="1" x14ac:dyDescent="0.25"/>
    <row r="204" s="146" customFormat="1" x14ac:dyDescent="0.25"/>
    <row r="205" s="146" customFormat="1" x14ac:dyDescent="0.25"/>
    <row r="206" s="146" customFormat="1" x14ac:dyDescent="0.25"/>
    <row r="207" s="146" customFormat="1" x14ac:dyDescent="0.25"/>
    <row r="208" s="146" customFormat="1" x14ac:dyDescent="0.25"/>
    <row r="209" s="146" customFormat="1" x14ac:dyDescent="0.25"/>
    <row r="210" s="146" customFormat="1" x14ac:dyDescent="0.25"/>
    <row r="211" s="146" customFormat="1" x14ac:dyDescent="0.25"/>
    <row r="212" s="146" customFormat="1" x14ac:dyDescent="0.25"/>
    <row r="213" s="146" customFormat="1" x14ac:dyDescent="0.25"/>
    <row r="214" s="146" customFormat="1" x14ac:dyDescent="0.25"/>
    <row r="215" s="146" customFormat="1" x14ac:dyDescent="0.25"/>
    <row r="216" s="146" customFormat="1" x14ac:dyDescent="0.25"/>
    <row r="217" s="146" customFormat="1" x14ac:dyDescent="0.25"/>
    <row r="218" s="146" customFormat="1" x14ac:dyDescent="0.25"/>
    <row r="219" s="146" customFormat="1" x14ac:dyDescent="0.25"/>
    <row r="220" s="146" customFormat="1" x14ac:dyDescent="0.25"/>
    <row r="221" s="146" customFormat="1" x14ac:dyDescent="0.25"/>
    <row r="222" s="146" customFormat="1" x14ac:dyDescent="0.25"/>
    <row r="223" s="146" customFormat="1" x14ac:dyDescent="0.25"/>
    <row r="224" s="146" customFormat="1" x14ac:dyDescent="0.25"/>
    <row r="225" s="146" customFormat="1" x14ac:dyDescent="0.25"/>
    <row r="226" s="146" customFormat="1" x14ac:dyDescent="0.25"/>
    <row r="227" s="146" customFormat="1" x14ac:dyDescent="0.25"/>
    <row r="228" s="146" customFormat="1" x14ac:dyDescent="0.25"/>
    <row r="229" s="146" customFormat="1" x14ac:dyDescent="0.25"/>
    <row r="230" s="146" customFormat="1" x14ac:dyDescent="0.25"/>
    <row r="231" s="146" customFormat="1" x14ac:dyDescent="0.25"/>
    <row r="232" s="146" customFormat="1" x14ac:dyDescent="0.25"/>
    <row r="233" s="146" customFormat="1" x14ac:dyDescent="0.25"/>
    <row r="234" s="146" customFormat="1" x14ac:dyDescent="0.25"/>
    <row r="235" s="146" customFormat="1" x14ac:dyDescent="0.25"/>
    <row r="236" s="146" customFormat="1" x14ac:dyDescent="0.25"/>
    <row r="237" s="146" customFormat="1" x14ac:dyDescent="0.25"/>
    <row r="238" s="146" customFormat="1" x14ac:dyDescent="0.25"/>
    <row r="239" s="146" customFormat="1" x14ac:dyDescent="0.25"/>
    <row r="240" s="146" customFormat="1" x14ac:dyDescent="0.25"/>
    <row r="241" s="146" customFormat="1" x14ac:dyDescent="0.25"/>
    <row r="242" s="146" customFormat="1" x14ac:dyDescent="0.25"/>
    <row r="243" s="146" customFormat="1" x14ac:dyDescent="0.25"/>
    <row r="244" s="146" customFormat="1" x14ac:dyDescent="0.25"/>
    <row r="245" s="146" customFormat="1" x14ac:dyDescent="0.25"/>
    <row r="246" s="146" customFormat="1" x14ac:dyDescent="0.25"/>
    <row r="247" s="146" customFormat="1" x14ac:dyDescent="0.25"/>
    <row r="248" s="146" customFormat="1" x14ac:dyDescent="0.25"/>
    <row r="249" s="146" customFormat="1" x14ac:dyDescent="0.25"/>
    <row r="250" s="146" customFormat="1" x14ac:dyDescent="0.25"/>
    <row r="251" s="146" customFormat="1" x14ac:dyDescent="0.25"/>
    <row r="252" s="146" customFormat="1" x14ac:dyDescent="0.25"/>
    <row r="253" s="146" customFormat="1" x14ac:dyDescent="0.25"/>
    <row r="254" s="146" customFormat="1" x14ac:dyDescent="0.25"/>
    <row r="255" s="146" customFormat="1" x14ac:dyDescent="0.25"/>
    <row r="256" s="146" customFormat="1" x14ac:dyDescent="0.25"/>
    <row r="257" s="146" customFormat="1" x14ac:dyDescent="0.25"/>
    <row r="258" s="146" customFormat="1" x14ac:dyDescent="0.25"/>
    <row r="259" s="146" customFormat="1" x14ac:dyDescent="0.25"/>
    <row r="260" s="146" customFormat="1" x14ac:dyDescent="0.25"/>
    <row r="261" s="146" customFormat="1" x14ac:dyDescent="0.25"/>
    <row r="262" s="146" customFormat="1" x14ac:dyDescent="0.25"/>
    <row r="263" s="146" customFormat="1" x14ac:dyDescent="0.25"/>
    <row r="264" s="146" customFormat="1" x14ac:dyDescent="0.25"/>
    <row r="265" s="146" customFormat="1" x14ac:dyDescent="0.25"/>
    <row r="266" s="146" customFormat="1" x14ac:dyDescent="0.25"/>
    <row r="267" s="146" customFormat="1" x14ac:dyDescent="0.25"/>
    <row r="268" s="146" customFormat="1" x14ac:dyDescent="0.25"/>
    <row r="269" s="146" customFormat="1" x14ac:dyDescent="0.25"/>
    <row r="270" s="146" customFormat="1" x14ac:dyDescent="0.25"/>
    <row r="271" s="146" customFormat="1" x14ac:dyDescent="0.25"/>
    <row r="272" s="146" customFormat="1" x14ac:dyDescent="0.25"/>
    <row r="273" s="146" customFormat="1" x14ac:dyDescent="0.25"/>
    <row r="274" s="146" customFormat="1" x14ac:dyDescent="0.25"/>
    <row r="275" s="146" customFormat="1" x14ac:dyDescent="0.25"/>
    <row r="276" s="146" customFormat="1" x14ac:dyDescent="0.25"/>
    <row r="277" s="146" customFormat="1" x14ac:dyDescent="0.25"/>
    <row r="278" s="146" customFormat="1" x14ac:dyDescent="0.25"/>
    <row r="279" s="146" customFormat="1" x14ac:dyDescent="0.25"/>
    <row r="280" s="146" customFormat="1" x14ac:dyDescent="0.25"/>
    <row r="281" s="146" customFormat="1" x14ac:dyDescent="0.25"/>
    <row r="282" s="146" customFormat="1" x14ac:dyDescent="0.25"/>
    <row r="283" s="146" customFormat="1" x14ac:dyDescent="0.25"/>
    <row r="284" s="146" customFormat="1" x14ac:dyDescent="0.25"/>
    <row r="285" s="146" customFormat="1" x14ac:dyDescent="0.25"/>
    <row r="286" s="146" customFormat="1" x14ac:dyDescent="0.25"/>
    <row r="287" s="146" customFormat="1" x14ac:dyDescent="0.25"/>
    <row r="288" s="146" customFormat="1" x14ac:dyDescent="0.25"/>
    <row r="289" s="146" customFormat="1" x14ac:dyDescent="0.25"/>
    <row r="290" s="146" customFormat="1" x14ac:dyDescent="0.25"/>
    <row r="291" s="146" customFormat="1" x14ac:dyDescent="0.25"/>
    <row r="292" s="146" customFormat="1" x14ac:dyDescent="0.25"/>
    <row r="293" s="146" customFormat="1" x14ac:dyDescent="0.25"/>
    <row r="294" s="146" customFormat="1" x14ac:dyDescent="0.25"/>
    <row r="295" s="146" customFormat="1" x14ac:dyDescent="0.25"/>
    <row r="296" s="146" customFormat="1" x14ac:dyDescent="0.25"/>
    <row r="297" s="146" customFormat="1" x14ac:dyDescent="0.25"/>
    <row r="298" s="146" customFormat="1" x14ac:dyDescent="0.25"/>
    <row r="299" s="146" customFormat="1" x14ac:dyDescent="0.25"/>
    <row r="300" s="146" customFormat="1" x14ac:dyDescent="0.25"/>
    <row r="301" s="146" customFormat="1" x14ac:dyDescent="0.25"/>
    <row r="302" s="146" customFormat="1" x14ac:dyDescent="0.25"/>
    <row r="303" s="146" customFormat="1" x14ac:dyDescent="0.25"/>
    <row r="304" s="146" customFormat="1" x14ac:dyDescent="0.25"/>
    <row r="305" s="146" customFormat="1" x14ac:dyDescent="0.25"/>
    <row r="306" s="146" customFormat="1" x14ac:dyDescent="0.25"/>
    <row r="307" s="146" customFormat="1" x14ac:dyDescent="0.25"/>
    <row r="308" s="146" customFormat="1" x14ac:dyDescent="0.25"/>
    <row r="309" s="146" customFormat="1" x14ac:dyDescent="0.25"/>
    <row r="310" s="146" customFormat="1" x14ac:dyDescent="0.25"/>
    <row r="311" s="146" customFormat="1" x14ac:dyDescent="0.25"/>
    <row r="312" s="146" customFormat="1" x14ac:dyDescent="0.25"/>
    <row r="313" s="146" customFormat="1" x14ac:dyDescent="0.25"/>
    <row r="314" s="146" customFormat="1" x14ac:dyDescent="0.25"/>
    <row r="315" s="146" customFormat="1" x14ac:dyDescent="0.25"/>
    <row r="316" s="146" customFormat="1" x14ac:dyDescent="0.25"/>
    <row r="317" s="146" customFormat="1" x14ac:dyDescent="0.25"/>
    <row r="318" s="146" customFormat="1" x14ac:dyDescent="0.25"/>
    <row r="319" s="146" customFormat="1" x14ac:dyDescent="0.25"/>
    <row r="320" s="146" customFormat="1" x14ac:dyDescent="0.25"/>
    <row r="321" s="146" customFormat="1" x14ac:dyDescent="0.25"/>
    <row r="322" s="146" customFormat="1" x14ac:dyDescent="0.25"/>
    <row r="323" s="146" customFormat="1" x14ac:dyDescent="0.25"/>
    <row r="324" s="146" customFormat="1" x14ac:dyDescent="0.25"/>
    <row r="325" s="146" customFormat="1" x14ac:dyDescent="0.25"/>
    <row r="326" s="146" customFormat="1" x14ac:dyDescent="0.25"/>
    <row r="327" s="146" customFormat="1" x14ac:dyDescent="0.25"/>
    <row r="328" s="146" customFormat="1" x14ac:dyDescent="0.25"/>
    <row r="329" s="146" customFormat="1" x14ac:dyDescent="0.25"/>
    <row r="330" s="146" customFormat="1" x14ac:dyDescent="0.25"/>
    <row r="331" s="146" customFormat="1" x14ac:dyDescent="0.25"/>
    <row r="332" s="146" customFormat="1" x14ac:dyDescent="0.25"/>
    <row r="333" s="146" customFormat="1" x14ac:dyDescent="0.25"/>
    <row r="334" s="146" customFormat="1" x14ac:dyDescent="0.25"/>
    <row r="335" s="146" customFormat="1" x14ac:dyDescent="0.25"/>
    <row r="336" s="146" customFormat="1" x14ac:dyDescent="0.25"/>
    <row r="337" s="146" customFormat="1" x14ac:dyDescent="0.25"/>
    <row r="338" s="146" customFormat="1" x14ac:dyDescent="0.25"/>
    <row r="339" s="146" customFormat="1" x14ac:dyDescent="0.25"/>
    <row r="340" s="146" customFormat="1" x14ac:dyDescent="0.25"/>
    <row r="341" s="146" customFormat="1" x14ac:dyDescent="0.25"/>
    <row r="342" s="146" customFormat="1" x14ac:dyDescent="0.25"/>
    <row r="343" s="146" customFormat="1" x14ac:dyDescent="0.25"/>
    <row r="344" s="146" customFormat="1" x14ac:dyDescent="0.25"/>
    <row r="345" s="146" customFormat="1" x14ac:dyDescent="0.25"/>
    <row r="346" s="146" customFormat="1" x14ac:dyDescent="0.25"/>
    <row r="347" s="146" customFormat="1" x14ac:dyDescent="0.25"/>
    <row r="348" s="146" customFormat="1" x14ac:dyDescent="0.25"/>
    <row r="349" s="146" customFormat="1" x14ac:dyDescent="0.25"/>
    <row r="350" s="146" customFormat="1" x14ac:dyDescent="0.25"/>
    <row r="351" s="146" customFormat="1" x14ac:dyDescent="0.25"/>
    <row r="352" s="146" customFormat="1" x14ac:dyDescent="0.25"/>
    <row r="353" s="146" customFormat="1" x14ac:dyDescent="0.25"/>
    <row r="354" s="146" customFormat="1" x14ac:dyDescent="0.25"/>
    <row r="355" s="146" customFormat="1" x14ac:dyDescent="0.25"/>
    <row r="356" s="146" customFormat="1" x14ac:dyDescent="0.25"/>
    <row r="357" s="146" customFormat="1" x14ac:dyDescent="0.25"/>
    <row r="358" s="146" customFormat="1" x14ac:dyDescent="0.25"/>
    <row r="359" s="146" customFormat="1" x14ac:dyDescent="0.25"/>
    <row r="360" s="146" customFormat="1" x14ac:dyDescent="0.25"/>
    <row r="361" s="146" customFormat="1" x14ac:dyDescent="0.25"/>
    <row r="362" s="146" customFormat="1" x14ac:dyDescent="0.25"/>
    <row r="363" s="146" customFormat="1" x14ac:dyDescent="0.25"/>
    <row r="364" s="146" customFormat="1" x14ac:dyDescent="0.25"/>
    <row r="365" s="146" customFormat="1" x14ac:dyDescent="0.25"/>
    <row r="366" s="146" customFormat="1" x14ac:dyDescent="0.25"/>
    <row r="367" s="146" customFormat="1" x14ac:dyDescent="0.25"/>
    <row r="368" s="146" customFormat="1" x14ac:dyDescent="0.25"/>
    <row r="369" s="146" customFormat="1" x14ac:dyDescent="0.25"/>
    <row r="370" s="146" customFormat="1" x14ac:dyDescent="0.25"/>
    <row r="371" s="146" customFormat="1" x14ac:dyDescent="0.25"/>
    <row r="372" s="146" customFormat="1" x14ac:dyDescent="0.25"/>
    <row r="373" s="146" customFormat="1" x14ac:dyDescent="0.25"/>
    <row r="374" s="146" customFormat="1" x14ac:dyDescent="0.25"/>
    <row r="375" s="146" customFormat="1" x14ac:dyDescent="0.25"/>
    <row r="376" s="146" customFormat="1" x14ac:dyDescent="0.25"/>
    <row r="377" s="146" customFormat="1" x14ac:dyDescent="0.25"/>
    <row r="378" s="146" customFormat="1" x14ac:dyDescent="0.25"/>
    <row r="379" s="146" customFormat="1" x14ac:dyDescent="0.25"/>
    <row r="380" s="146" customFormat="1" x14ac:dyDescent="0.25"/>
    <row r="381" s="146" customFormat="1" x14ac:dyDescent="0.25"/>
    <row r="382" s="146" customFormat="1" x14ac:dyDescent="0.25"/>
    <row r="383" s="146" customFormat="1" x14ac:dyDescent="0.25"/>
    <row r="384" s="146" customFormat="1" x14ac:dyDescent="0.25"/>
    <row r="385" s="146" customFormat="1" x14ac:dyDescent="0.25"/>
    <row r="386" s="146" customFormat="1" x14ac:dyDescent="0.25"/>
    <row r="387" s="146" customFormat="1" x14ac:dyDescent="0.25"/>
    <row r="388" s="146" customFormat="1" x14ac:dyDescent="0.25"/>
    <row r="389" s="146" customFormat="1" x14ac:dyDescent="0.25"/>
    <row r="390" s="146" customFormat="1" x14ac:dyDescent="0.25"/>
    <row r="391" s="146" customFormat="1" x14ac:dyDescent="0.25"/>
    <row r="392" s="146" customFormat="1" x14ac:dyDescent="0.25"/>
    <row r="393" s="146" customFormat="1" x14ac:dyDescent="0.25"/>
    <row r="394" s="146" customFormat="1" x14ac:dyDescent="0.25"/>
    <row r="395" s="146" customFormat="1" x14ac:dyDescent="0.25"/>
    <row r="396" s="146" customFormat="1" x14ac:dyDescent="0.25"/>
    <row r="397" s="146" customFormat="1" x14ac:dyDescent="0.25"/>
    <row r="398" s="146" customFormat="1" x14ac:dyDescent="0.25"/>
    <row r="399" s="146" customFormat="1" x14ac:dyDescent="0.25"/>
    <row r="400" s="146" customFormat="1" x14ac:dyDescent="0.25"/>
    <row r="401" s="146" customFormat="1" x14ac:dyDescent="0.25"/>
    <row r="402" s="146" customFormat="1" x14ac:dyDescent="0.25"/>
    <row r="403" s="146" customFormat="1" x14ac:dyDescent="0.25"/>
    <row r="404" s="146" customFormat="1" x14ac:dyDescent="0.25"/>
    <row r="405" s="146" customFormat="1" x14ac:dyDescent="0.25"/>
    <row r="406" s="146" customFormat="1" x14ac:dyDescent="0.25"/>
    <row r="407" s="146" customFormat="1" x14ac:dyDescent="0.25"/>
    <row r="408" s="146" customFormat="1" x14ac:dyDescent="0.25"/>
    <row r="409" s="146" customFormat="1" x14ac:dyDescent="0.25"/>
    <row r="410" s="146" customFormat="1" x14ac:dyDescent="0.25"/>
    <row r="411" s="146" customFormat="1" x14ac:dyDescent="0.25"/>
    <row r="412" s="146" customFormat="1" x14ac:dyDescent="0.25"/>
    <row r="413" s="146" customFormat="1" x14ac:dyDescent="0.25"/>
    <row r="414" s="146" customFormat="1" x14ac:dyDescent="0.25"/>
    <row r="415" s="146" customFormat="1" x14ac:dyDescent="0.25"/>
    <row r="416" s="146" customFormat="1" x14ac:dyDescent="0.25"/>
    <row r="417" s="146" customFormat="1" x14ac:dyDescent="0.25"/>
    <row r="418" s="146" customFormat="1" x14ac:dyDescent="0.25"/>
    <row r="419" s="146" customFormat="1" x14ac:dyDescent="0.25"/>
    <row r="420" s="146" customFormat="1" x14ac:dyDescent="0.25"/>
    <row r="421" s="146" customFormat="1" x14ac:dyDescent="0.25"/>
    <row r="422" s="146" customFormat="1" x14ac:dyDescent="0.25"/>
    <row r="423" s="146" customFormat="1" x14ac:dyDescent="0.25"/>
    <row r="424" s="146" customFormat="1" x14ac:dyDescent="0.25"/>
    <row r="425" s="146" customFormat="1" x14ac:dyDescent="0.25"/>
    <row r="426" s="146" customFormat="1" x14ac:dyDescent="0.25"/>
    <row r="427" s="146" customFormat="1" x14ac:dyDescent="0.25"/>
    <row r="428" s="146" customFormat="1" x14ac:dyDescent="0.25"/>
    <row r="429" s="146" customFormat="1" x14ac:dyDescent="0.25"/>
    <row r="430" s="146" customFormat="1" x14ac:dyDescent="0.25"/>
    <row r="431" s="146" customFormat="1" x14ac:dyDescent="0.25"/>
    <row r="432" s="146" customFormat="1" x14ac:dyDescent="0.25"/>
    <row r="433" s="146" customFormat="1" x14ac:dyDescent="0.25"/>
    <row r="434" s="146" customFormat="1" x14ac:dyDescent="0.25"/>
    <row r="435" s="146" customFormat="1" x14ac:dyDescent="0.25"/>
    <row r="436" s="146" customFormat="1" x14ac:dyDescent="0.25"/>
    <row r="437" s="146" customFormat="1" x14ac:dyDescent="0.25"/>
    <row r="438" s="146" customFormat="1" x14ac:dyDescent="0.25"/>
    <row r="439" s="146" customFormat="1" x14ac:dyDescent="0.25"/>
    <row r="440" s="146" customFormat="1" x14ac:dyDescent="0.25"/>
    <row r="441" s="146" customFormat="1" x14ac:dyDescent="0.25"/>
    <row r="442" s="146" customFormat="1" x14ac:dyDescent="0.25"/>
    <row r="443" s="146" customFormat="1" x14ac:dyDescent="0.25"/>
    <row r="444" s="146" customFormat="1" x14ac:dyDescent="0.25"/>
    <row r="445" s="146" customFormat="1" x14ac:dyDescent="0.25"/>
    <row r="446" s="146" customFormat="1" x14ac:dyDescent="0.25"/>
    <row r="447" s="146" customFormat="1" x14ac:dyDescent="0.25"/>
    <row r="448" s="146" customFormat="1" x14ac:dyDescent="0.25"/>
    <row r="449" s="146" customFormat="1" x14ac:dyDescent="0.25"/>
    <row r="450" s="146" customFormat="1" x14ac:dyDescent="0.25"/>
    <row r="451" s="146" customFormat="1" x14ac:dyDescent="0.25"/>
    <row r="452" s="146" customFormat="1" x14ac:dyDescent="0.25"/>
    <row r="453" s="146" customFormat="1" x14ac:dyDescent="0.25"/>
    <row r="454" s="146" customFormat="1" x14ac:dyDescent="0.25"/>
    <row r="455" s="146" customFormat="1" x14ac:dyDescent="0.25"/>
    <row r="456" s="146" customFormat="1" x14ac:dyDescent="0.25"/>
    <row r="457" s="146" customFormat="1" x14ac:dyDescent="0.25"/>
    <row r="458" s="146" customFormat="1" x14ac:dyDescent="0.25"/>
    <row r="459" s="146" customFormat="1" x14ac:dyDescent="0.25"/>
    <row r="460" s="146" customFormat="1" x14ac:dyDescent="0.25"/>
    <row r="461" s="146" customFormat="1" x14ac:dyDescent="0.25"/>
    <row r="462" s="146" customFormat="1" x14ac:dyDescent="0.25"/>
    <row r="463" s="146" customFormat="1" x14ac:dyDescent="0.25"/>
    <row r="464" s="146" customFormat="1" x14ac:dyDescent="0.25"/>
    <row r="465" s="146" customFormat="1" x14ac:dyDescent="0.25"/>
    <row r="466" s="146" customFormat="1" x14ac:dyDescent="0.25"/>
    <row r="467" s="146" customFormat="1" x14ac:dyDescent="0.25"/>
    <row r="468" s="146" customFormat="1" x14ac:dyDescent="0.25"/>
    <row r="469" s="146" customFormat="1" x14ac:dyDescent="0.25"/>
    <row r="470" s="146" customFormat="1" x14ac:dyDescent="0.25"/>
    <row r="471" s="146" customFormat="1" x14ac:dyDescent="0.25"/>
    <row r="472" s="146" customFormat="1" x14ac:dyDescent="0.25"/>
    <row r="473" s="146" customFormat="1" x14ac:dyDescent="0.25"/>
    <row r="474" s="146" customFormat="1" x14ac:dyDescent="0.25"/>
    <row r="475" s="146" customFormat="1" x14ac:dyDescent="0.25"/>
    <row r="476" s="146" customFormat="1" x14ac:dyDescent="0.25"/>
    <row r="477" s="146" customFormat="1" x14ac:dyDescent="0.25"/>
    <row r="478" s="146" customFormat="1" x14ac:dyDescent="0.25"/>
    <row r="479" s="146" customFormat="1" x14ac:dyDescent="0.25"/>
    <row r="480" s="146" customFormat="1" x14ac:dyDescent="0.25"/>
    <row r="481" s="146" customFormat="1" x14ac:dyDescent="0.25"/>
    <row r="482" s="146" customFormat="1" x14ac:dyDescent="0.25"/>
    <row r="483" s="146" customFormat="1" x14ac:dyDescent="0.25"/>
    <row r="484" s="146" customFormat="1" x14ac:dyDescent="0.25"/>
    <row r="485" s="146" customFormat="1" x14ac:dyDescent="0.25"/>
    <row r="486" s="146" customFormat="1" x14ac:dyDescent="0.25"/>
    <row r="487" s="146" customFormat="1" x14ac:dyDescent="0.25"/>
    <row r="488" s="146" customFormat="1" x14ac:dyDescent="0.25"/>
    <row r="489" s="146" customFormat="1" x14ac:dyDescent="0.25"/>
    <row r="490" s="146" customFormat="1" x14ac:dyDescent="0.25"/>
    <row r="491" s="146" customFormat="1" x14ac:dyDescent="0.25"/>
    <row r="492" s="146" customFormat="1" x14ac:dyDescent="0.25"/>
    <row r="493" s="146" customFormat="1" x14ac:dyDescent="0.25"/>
    <row r="494" s="146" customFormat="1" x14ac:dyDescent="0.25"/>
    <row r="495" s="146" customFormat="1" x14ac:dyDescent="0.25"/>
    <row r="496" s="146" customFormat="1" x14ac:dyDescent="0.25"/>
    <row r="497" s="146" customFormat="1" x14ac:dyDescent="0.25"/>
    <row r="498" s="146" customFormat="1" x14ac:dyDescent="0.25"/>
    <row r="499" s="146" customFormat="1" x14ac:dyDescent="0.25"/>
    <row r="500" s="146" customFormat="1" x14ac:dyDescent="0.25"/>
    <row r="501" s="146" customFormat="1" x14ac:dyDescent="0.25"/>
    <row r="502" s="146" customFormat="1" x14ac:dyDescent="0.25"/>
    <row r="503" s="146" customFormat="1" x14ac:dyDescent="0.25"/>
    <row r="504" s="146" customFormat="1" x14ac:dyDescent="0.25"/>
    <row r="505" s="146" customFormat="1" x14ac:dyDescent="0.25"/>
    <row r="506" s="146" customFormat="1" x14ac:dyDescent="0.25"/>
    <row r="507" s="146" customFormat="1" x14ac:dyDescent="0.25"/>
    <row r="508" s="146" customFormat="1" x14ac:dyDescent="0.25"/>
    <row r="509" s="146" customFormat="1" x14ac:dyDescent="0.25"/>
    <row r="510" s="146" customFormat="1" x14ac:dyDescent="0.25"/>
    <row r="511" s="146" customFormat="1" x14ac:dyDescent="0.25"/>
    <row r="512" s="146" customFormat="1" x14ac:dyDescent="0.25"/>
    <row r="513" s="146" customFormat="1" x14ac:dyDescent="0.25"/>
    <row r="514" s="146" customFormat="1" x14ac:dyDescent="0.25"/>
    <row r="515" s="146" customFormat="1" x14ac:dyDescent="0.25"/>
    <row r="516" s="146" customFormat="1" x14ac:dyDescent="0.25"/>
    <row r="517" s="146" customFormat="1" x14ac:dyDescent="0.25"/>
    <row r="518" s="146" customFormat="1" x14ac:dyDescent="0.25"/>
    <row r="519" s="146" customFormat="1" x14ac:dyDescent="0.25"/>
    <row r="520" s="146" customFormat="1" x14ac:dyDescent="0.25"/>
    <row r="521" s="146" customFormat="1" x14ac:dyDescent="0.25"/>
    <row r="522" s="146" customFormat="1" x14ac:dyDescent="0.25"/>
    <row r="523" s="146" customFormat="1" x14ac:dyDescent="0.25"/>
    <row r="524" s="146" customFormat="1" x14ac:dyDescent="0.25"/>
    <row r="525" s="146" customFormat="1" x14ac:dyDescent="0.25"/>
    <row r="526" s="146" customFormat="1" x14ac:dyDescent="0.25"/>
    <row r="527" s="146" customFormat="1" x14ac:dyDescent="0.25"/>
    <row r="528" s="146" customFormat="1" x14ac:dyDescent="0.25"/>
    <row r="529" s="146" customFormat="1" x14ac:dyDescent="0.25"/>
    <row r="530" s="146" customFormat="1" x14ac:dyDescent="0.25"/>
    <row r="531" s="146" customFormat="1" x14ac:dyDescent="0.25"/>
    <row r="532" s="146" customFormat="1" x14ac:dyDescent="0.25"/>
    <row r="533" s="146" customFormat="1" x14ac:dyDescent="0.25"/>
    <row r="534" s="146" customFormat="1" x14ac:dyDescent="0.25"/>
    <row r="535" s="146" customFormat="1" x14ac:dyDescent="0.25"/>
    <row r="536" s="146" customFormat="1" x14ac:dyDescent="0.25"/>
    <row r="537" s="146" customFormat="1" x14ac:dyDescent="0.25"/>
    <row r="538" s="146" customFormat="1" x14ac:dyDescent="0.25"/>
    <row r="539" s="146" customFormat="1" x14ac:dyDescent="0.25"/>
    <row r="540" s="146" customFormat="1" x14ac:dyDescent="0.25"/>
    <row r="541" s="146" customFormat="1" x14ac:dyDescent="0.25"/>
    <row r="542" s="146" customFormat="1" x14ac:dyDescent="0.25"/>
    <row r="543" s="146" customFormat="1" x14ac:dyDescent="0.25"/>
    <row r="544" s="146" customFormat="1" x14ac:dyDescent="0.25"/>
    <row r="545" s="146" customFormat="1" x14ac:dyDescent="0.25"/>
    <row r="546" s="146" customFormat="1" x14ac:dyDescent="0.25"/>
    <row r="547" s="146" customFormat="1" x14ac:dyDescent="0.25"/>
    <row r="548" s="146" customFormat="1" x14ac:dyDescent="0.25"/>
    <row r="549" s="146" customFormat="1" x14ac:dyDescent="0.25"/>
    <row r="550" s="146" customFormat="1" x14ac:dyDescent="0.25"/>
    <row r="551" s="146" customFormat="1" x14ac:dyDescent="0.25"/>
    <row r="552" s="146" customFormat="1" x14ac:dyDescent="0.25"/>
    <row r="553" s="146" customFormat="1" x14ac:dyDescent="0.25"/>
    <row r="554" s="146" customFormat="1" x14ac:dyDescent="0.25"/>
    <row r="555" s="146" customFormat="1" x14ac:dyDescent="0.25"/>
    <row r="556" s="146" customFormat="1" x14ac:dyDescent="0.25"/>
    <row r="557" s="146" customFormat="1" x14ac:dyDescent="0.25"/>
    <row r="558" s="146" customFormat="1" x14ac:dyDescent="0.25"/>
    <row r="559" s="146" customFormat="1" x14ac:dyDescent="0.25"/>
    <row r="560" s="146" customFormat="1" x14ac:dyDescent="0.25"/>
    <row r="561" s="146" customFormat="1" x14ac:dyDescent="0.25"/>
    <row r="562" s="146" customFormat="1" x14ac:dyDescent="0.25"/>
    <row r="563" s="146" customFormat="1" x14ac:dyDescent="0.25"/>
    <row r="564" s="146" customFormat="1" x14ac:dyDescent="0.25"/>
    <row r="565" s="146" customFormat="1" x14ac:dyDescent="0.25"/>
    <row r="566" s="146" customFormat="1" x14ac:dyDescent="0.25"/>
    <row r="567" s="146" customFormat="1" x14ac:dyDescent="0.25"/>
    <row r="568" s="146" customFormat="1" x14ac:dyDescent="0.25"/>
    <row r="569" s="146" customFormat="1" x14ac:dyDescent="0.25"/>
    <row r="570" s="146" customFormat="1" x14ac:dyDescent="0.25"/>
    <row r="571" s="146" customFormat="1" x14ac:dyDescent="0.25"/>
    <row r="572" s="146" customFormat="1" x14ac:dyDescent="0.25"/>
    <row r="573" s="146" customFormat="1" x14ac:dyDescent="0.25"/>
    <row r="574" s="146" customFormat="1" x14ac:dyDescent="0.25"/>
    <row r="575" s="146" customFormat="1" x14ac:dyDescent="0.25"/>
    <row r="576" s="146" customFormat="1" x14ac:dyDescent="0.25"/>
    <row r="577" s="146" customFormat="1" x14ac:dyDescent="0.25"/>
    <row r="578" s="146" customFormat="1" x14ac:dyDescent="0.25"/>
    <row r="579" s="146" customFormat="1" x14ac:dyDescent="0.25"/>
    <row r="580" s="146" customFormat="1" x14ac:dyDescent="0.25"/>
    <row r="581" s="146" customFormat="1" x14ac:dyDescent="0.25"/>
    <row r="582" s="146" customFormat="1" x14ac:dyDescent="0.25"/>
    <row r="583" s="146" customFormat="1" x14ac:dyDescent="0.25"/>
    <row r="584" s="146" customFormat="1" x14ac:dyDescent="0.25"/>
    <row r="585" s="146" customFormat="1" x14ac:dyDescent="0.25"/>
    <row r="586" s="146" customFormat="1" x14ac:dyDescent="0.25"/>
    <row r="587" s="146" customFormat="1" x14ac:dyDescent="0.25"/>
    <row r="588" s="146" customFormat="1" x14ac:dyDescent="0.25"/>
    <row r="589" s="146" customFormat="1" x14ac:dyDescent="0.25"/>
    <row r="590" s="146" customFormat="1" x14ac:dyDescent="0.25"/>
    <row r="591" s="146" customFormat="1" x14ac:dyDescent="0.25"/>
    <row r="592" s="146" customFormat="1" x14ac:dyDescent="0.25"/>
    <row r="593" s="146" customFormat="1" x14ac:dyDescent="0.25"/>
    <row r="594" s="146" customFormat="1" x14ac:dyDescent="0.25"/>
    <row r="595" s="146" customFormat="1" x14ac:dyDescent="0.25"/>
    <row r="596" s="146" customFormat="1" x14ac:dyDescent="0.25"/>
    <row r="597" s="146" customFormat="1" x14ac:dyDescent="0.25"/>
    <row r="598" s="146" customFormat="1" x14ac:dyDescent="0.25"/>
    <row r="599" s="146" customFormat="1" x14ac:dyDescent="0.25"/>
    <row r="600" s="146" customFormat="1" x14ac:dyDescent="0.25"/>
    <row r="601" s="146" customFormat="1" x14ac:dyDescent="0.25"/>
    <row r="602" s="146" customFormat="1" x14ac:dyDescent="0.25"/>
    <row r="603" s="146" customFormat="1" x14ac:dyDescent="0.25"/>
    <row r="604" s="146" customFormat="1" x14ac:dyDescent="0.25"/>
    <row r="605" s="146" customFormat="1" x14ac:dyDescent="0.25"/>
    <row r="606" s="146" customFormat="1" x14ac:dyDescent="0.25"/>
    <row r="607" s="146" customFormat="1" x14ac:dyDescent="0.25"/>
    <row r="608" s="146" customFormat="1" x14ac:dyDescent="0.25"/>
    <row r="609" s="146" customFormat="1" x14ac:dyDescent="0.25"/>
    <row r="610" s="146" customFormat="1" x14ac:dyDescent="0.25"/>
    <row r="611" s="146" customFormat="1" x14ac:dyDescent="0.25"/>
    <row r="612" s="146" customFormat="1" x14ac:dyDescent="0.25"/>
    <row r="613" s="146" customFormat="1" x14ac:dyDescent="0.25"/>
    <row r="614" s="146" customFormat="1" x14ac:dyDescent="0.25"/>
    <row r="615" s="146" customFormat="1" x14ac:dyDescent="0.25"/>
    <row r="616" s="146" customFormat="1" x14ac:dyDescent="0.25"/>
    <row r="617" s="146" customFormat="1" x14ac:dyDescent="0.25"/>
    <row r="618" s="146" customFormat="1" x14ac:dyDescent="0.25"/>
    <row r="619" s="146" customFormat="1" x14ac:dyDescent="0.25"/>
    <row r="620" s="146" customFormat="1" x14ac:dyDescent="0.25"/>
    <row r="621" s="146" customFormat="1" x14ac:dyDescent="0.25"/>
    <row r="622" s="146" customFormat="1" x14ac:dyDescent="0.25"/>
    <row r="623" s="146" customFormat="1" x14ac:dyDescent="0.25"/>
    <row r="624" s="146" customFormat="1" x14ac:dyDescent="0.25"/>
    <row r="625" s="146" customFormat="1" x14ac:dyDescent="0.25"/>
    <row r="626" s="146" customFormat="1" x14ac:dyDescent="0.25"/>
    <row r="627" s="146" customFormat="1" x14ac:dyDescent="0.25"/>
    <row r="628" s="146" customFormat="1" x14ac:dyDescent="0.25"/>
    <row r="629" s="146" customFormat="1" x14ac:dyDescent="0.25"/>
    <row r="630" s="146" customFormat="1" x14ac:dyDescent="0.25"/>
    <row r="631" s="146" customFormat="1" x14ac:dyDescent="0.25"/>
    <row r="632" s="146" customFormat="1" x14ac:dyDescent="0.25"/>
    <row r="633" s="146" customFormat="1" x14ac:dyDescent="0.25"/>
    <row r="634" s="146" customFormat="1" x14ac:dyDescent="0.25"/>
    <row r="635" s="146" customFormat="1" x14ac:dyDescent="0.25"/>
    <row r="636" s="146" customFormat="1" x14ac:dyDescent="0.25"/>
    <row r="637" s="146" customFormat="1" x14ac:dyDescent="0.25"/>
    <row r="638" s="146" customFormat="1" x14ac:dyDescent="0.25"/>
    <row r="639" s="146" customFormat="1" x14ac:dyDescent="0.25"/>
    <row r="640" s="146" customFormat="1" x14ac:dyDescent="0.25"/>
    <row r="641" s="146" customFormat="1" x14ac:dyDescent="0.25"/>
    <row r="642" s="146" customFormat="1" x14ac:dyDescent="0.25"/>
    <row r="643" s="146" customFormat="1" x14ac:dyDescent="0.25"/>
    <row r="644" s="146" customFormat="1" x14ac:dyDescent="0.25"/>
    <row r="645" s="146" customFormat="1" x14ac:dyDescent="0.25"/>
    <row r="646" s="146" customFormat="1" x14ac:dyDescent="0.25"/>
    <row r="647" s="146" customFormat="1" x14ac:dyDescent="0.25"/>
    <row r="648" s="146" customFormat="1" x14ac:dyDescent="0.25"/>
    <row r="649" s="146" customFormat="1" x14ac:dyDescent="0.25"/>
    <row r="650" s="146" customFormat="1" x14ac:dyDescent="0.25"/>
    <row r="651" s="146" customFormat="1" x14ac:dyDescent="0.25"/>
    <row r="652" s="146" customFormat="1" x14ac:dyDescent="0.25"/>
    <row r="653" s="146" customFormat="1" x14ac:dyDescent="0.25"/>
    <row r="654" s="146" customFormat="1" x14ac:dyDescent="0.25"/>
    <row r="655" s="146" customFormat="1" x14ac:dyDescent="0.25"/>
    <row r="656" s="146" customFormat="1" x14ac:dyDescent="0.25"/>
    <row r="657" s="146" customFormat="1" x14ac:dyDescent="0.25"/>
    <row r="658" s="146" customFormat="1" x14ac:dyDescent="0.25"/>
    <row r="659" s="146" customFormat="1" x14ac:dyDescent="0.25"/>
    <row r="660" s="146" customFormat="1" x14ac:dyDescent="0.25"/>
    <row r="661" s="146" customFormat="1" x14ac:dyDescent="0.25"/>
    <row r="662" s="146" customFormat="1" x14ac:dyDescent="0.25"/>
    <row r="663" s="146" customFormat="1" x14ac:dyDescent="0.25"/>
    <row r="664" s="146" customFormat="1" x14ac:dyDescent="0.25"/>
    <row r="665" s="146" customFormat="1" x14ac:dyDescent="0.25"/>
    <row r="666" s="146" customFormat="1" x14ac:dyDescent="0.25"/>
    <row r="667" s="146" customFormat="1" x14ac:dyDescent="0.25"/>
    <row r="668" s="146" customFormat="1" x14ac:dyDescent="0.25"/>
    <row r="669" s="146" customFormat="1" x14ac:dyDescent="0.25"/>
    <row r="670" s="146" customFormat="1" x14ac:dyDescent="0.25"/>
    <row r="671" s="146" customFormat="1" x14ac:dyDescent="0.25"/>
    <row r="672" s="146" customFormat="1" x14ac:dyDescent="0.25"/>
    <row r="673" s="146" customFormat="1" x14ac:dyDescent="0.25"/>
    <row r="674" s="146" customFormat="1" x14ac:dyDescent="0.25"/>
    <row r="675" s="146" customFormat="1" x14ac:dyDescent="0.25"/>
    <row r="676" s="146" customFormat="1" x14ac:dyDescent="0.25"/>
    <row r="677" s="146" customFormat="1" x14ac:dyDescent="0.25"/>
    <row r="678" s="146" customFormat="1" x14ac:dyDescent="0.25"/>
    <row r="679" s="146" customFormat="1" x14ac:dyDescent="0.25"/>
    <row r="680" s="146" customFormat="1" x14ac:dyDescent="0.25"/>
    <row r="681" s="146" customFormat="1" x14ac:dyDescent="0.25"/>
    <row r="682" s="146" customFormat="1" x14ac:dyDescent="0.25"/>
    <row r="683" s="146" customFormat="1" x14ac:dyDescent="0.25"/>
    <row r="684" s="146" customFormat="1" x14ac:dyDescent="0.25"/>
    <row r="685" s="146" customFormat="1" x14ac:dyDescent="0.25"/>
    <row r="686" s="146" customFormat="1" x14ac:dyDescent="0.25"/>
    <row r="687" s="146" customFormat="1" x14ac:dyDescent="0.25"/>
    <row r="688" s="146" customFormat="1" x14ac:dyDescent="0.25"/>
    <row r="689" s="146" customFormat="1" x14ac:dyDescent="0.25"/>
    <row r="690" s="146" customFormat="1" x14ac:dyDescent="0.25"/>
    <row r="691" s="146" customFormat="1" x14ac:dyDescent="0.25"/>
    <row r="692" s="146" customFormat="1" x14ac:dyDescent="0.25"/>
    <row r="693" s="146" customFormat="1" x14ac:dyDescent="0.25"/>
    <row r="694" s="146" customFormat="1" x14ac:dyDescent="0.25"/>
    <row r="695" s="146" customFormat="1" x14ac:dyDescent="0.25"/>
    <row r="696" s="146" customFormat="1" x14ac:dyDescent="0.25"/>
    <row r="697" s="146" customFormat="1" x14ac:dyDescent="0.25"/>
    <row r="698" s="146" customFormat="1" x14ac:dyDescent="0.25"/>
    <row r="699" s="146" customFormat="1" x14ac:dyDescent="0.25"/>
    <row r="700" s="146" customFormat="1" x14ac:dyDescent="0.25"/>
    <row r="701" s="146" customFormat="1" x14ac:dyDescent="0.25"/>
    <row r="702" s="146" customFormat="1" x14ac:dyDescent="0.25"/>
    <row r="703" s="146" customFormat="1" x14ac:dyDescent="0.25"/>
    <row r="704" s="146" customFormat="1" x14ac:dyDescent="0.25"/>
    <row r="705" s="146" customFormat="1" x14ac:dyDescent="0.25"/>
    <row r="706" s="146" customFormat="1" x14ac:dyDescent="0.25"/>
    <row r="707" s="146" customFormat="1" x14ac:dyDescent="0.25"/>
    <row r="708" s="146" customFormat="1" x14ac:dyDescent="0.25"/>
    <row r="709" s="146" customFormat="1" x14ac:dyDescent="0.25"/>
    <row r="710" s="146" customFormat="1" x14ac:dyDescent="0.25"/>
    <row r="711" s="146" customFormat="1" x14ac:dyDescent="0.25"/>
    <row r="712" s="146" customFormat="1" x14ac:dyDescent="0.25"/>
    <row r="713" s="146" customFormat="1" x14ac:dyDescent="0.25"/>
    <row r="714" s="146" customFormat="1" x14ac:dyDescent="0.25"/>
    <row r="715" s="146" customFormat="1" x14ac:dyDescent="0.25"/>
    <row r="716" s="146" customFormat="1" x14ac:dyDescent="0.25"/>
    <row r="717" s="146" customFormat="1" x14ac:dyDescent="0.25"/>
    <row r="718" s="146" customFormat="1" x14ac:dyDescent="0.25"/>
    <row r="719" s="146" customFormat="1" x14ac:dyDescent="0.25"/>
    <row r="720" s="146" customFormat="1" x14ac:dyDescent="0.25"/>
    <row r="721" s="146" customFormat="1" x14ac:dyDescent="0.25"/>
    <row r="722" s="146" customFormat="1" x14ac:dyDescent="0.25"/>
    <row r="723" s="146" customFormat="1" x14ac:dyDescent="0.25"/>
    <row r="724" s="146" customFormat="1" x14ac:dyDescent="0.25"/>
    <row r="725" s="146" customFormat="1" x14ac:dyDescent="0.25"/>
    <row r="726" s="146" customFormat="1" x14ac:dyDescent="0.25"/>
    <row r="727" s="146" customFormat="1" x14ac:dyDescent="0.25"/>
    <row r="728" s="146" customFormat="1" x14ac:dyDescent="0.25"/>
    <row r="729" s="146" customFormat="1" x14ac:dyDescent="0.25"/>
    <row r="730" s="146" customFormat="1" x14ac:dyDescent="0.25"/>
    <row r="731" s="146" customFormat="1" x14ac:dyDescent="0.25"/>
    <row r="732" s="146" customFormat="1" x14ac:dyDescent="0.25"/>
    <row r="733" s="146" customFormat="1" x14ac:dyDescent="0.25"/>
    <row r="734" s="146" customFormat="1" x14ac:dyDescent="0.25"/>
    <row r="735" s="146" customFormat="1" x14ac:dyDescent="0.25"/>
  </sheetData>
  <mergeCells count="1">
    <mergeCell ref="B2:D2"/>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5D2F30-EC0F-4803-9BBB-1F56F8CF5C72}">
  <sheetPr>
    <tabColor theme="6" tint="-0.249977111117893"/>
  </sheetPr>
  <dimension ref="A1:IX260"/>
  <sheetViews>
    <sheetView topLeftCell="A43" zoomScale="67" zoomScaleNormal="67" workbookViewId="0">
      <selection activeCell="D62" sqref="D62"/>
    </sheetView>
  </sheetViews>
  <sheetFormatPr baseColWidth="10" defaultRowHeight="15" x14ac:dyDescent="0.25"/>
  <cols>
    <col min="2" max="2" width="40.42578125" customWidth="1"/>
    <col min="3" max="3" width="74.85546875" hidden="1" customWidth="1"/>
    <col min="4" max="4" width="147.85546875" customWidth="1"/>
    <col min="5" max="5" width="26.140625" style="158" customWidth="1"/>
    <col min="11" max="258" width="11.42578125" style="7"/>
  </cols>
  <sheetData>
    <row r="1" spans="1:10" s="7" customFormat="1" x14ac:dyDescent="0.25">
      <c r="E1" s="166"/>
    </row>
    <row r="2" spans="1:10" ht="33.75" x14ac:dyDescent="0.25">
      <c r="A2" s="7"/>
      <c r="B2" s="432" t="s">
        <v>119</v>
      </c>
      <c r="C2" s="432"/>
      <c r="D2" s="432"/>
      <c r="E2" s="432"/>
      <c r="F2" s="7"/>
      <c r="G2" s="7"/>
      <c r="H2" s="7"/>
      <c r="I2" s="7"/>
      <c r="J2" s="7"/>
    </row>
    <row r="3" spans="1:10" x14ac:dyDescent="0.25">
      <c r="A3" s="7"/>
      <c r="B3" s="135"/>
      <c r="C3" s="135"/>
      <c r="D3" s="135"/>
      <c r="E3" s="166"/>
      <c r="F3" s="7"/>
      <c r="G3" s="7"/>
      <c r="H3" s="7"/>
      <c r="I3" s="7"/>
      <c r="J3" s="7"/>
    </row>
    <row r="4" spans="1:10" ht="60" x14ac:dyDescent="0.25">
      <c r="A4" s="7"/>
      <c r="B4" s="25"/>
      <c r="C4" s="136" t="s">
        <v>120</v>
      </c>
      <c r="D4" s="136" t="s">
        <v>121</v>
      </c>
      <c r="E4" s="166"/>
      <c r="F4" s="7"/>
      <c r="G4" s="7"/>
      <c r="H4" s="7"/>
      <c r="I4" s="7"/>
      <c r="J4" s="7"/>
    </row>
    <row r="5" spans="1:10" ht="76.5" customHeight="1" x14ac:dyDescent="0.25">
      <c r="A5" s="26" t="s">
        <v>122</v>
      </c>
      <c r="B5" s="137" t="s">
        <v>299</v>
      </c>
      <c r="C5" s="138" t="s">
        <v>123</v>
      </c>
      <c r="D5" s="139" t="s">
        <v>47</v>
      </c>
      <c r="E5" s="167">
        <v>0.2</v>
      </c>
      <c r="F5" s="7"/>
      <c r="G5" s="7"/>
      <c r="H5" s="7"/>
      <c r="I5" s="7"/>
      <c r="J5" s="7"/>
    </row>
    <row r="6" spans="1:10" ht="99" x14ac:dyDescent="0.25">
      <c r="A6" s="26" t="s">
        <v>124</v>
      </c>
      <c r="B6" s="140" t="s">
        <v>124</v>
      </c>
      <c r="C6" s="141" t="s">
        <v>125</v>
      </c>
      <c r="D6" s="142" t="s">
        <v>48</v>
      </c>
      <c r="E6" s="167">
        <v>0.4</v>
      </c>
      <c r="F6" s="7"/>
      <c r="G6" s="7"/>
      <c r="H6" s="7"/>
      <c r="I6" s="7"/>
      <c r="J6" s="7"/>
    </row>
    <row r="7" spans="1:10" ht="66" x14ac:dyDescent="0.25">
      <c r="A7" s="26" t="s">
        <v>127</v>
      </c>
      <c r="B7" s="143" t="s">
        <v>300</v>
      </c>
      <c r="C7" s="141" t="s">
        <v>128</v>
      </c>
      <c r="D7" s="142" t="s">
        <v>129</v>
      </c>
      <c r="E7" s="167">
        <v>0.6</v>
      </c>
      <c r="F7" s="7"/>
      <c r="G7" s="7"/>
      <c r="H7" s="7"/>
      <c r="I7" s="7"/>
      <c r="J7" s="7"/>
    </row>
    <row r="8" spans="1:10" ht="66" x14ac:dyDescent="0.25">
      <c r="A8" s="26" t="s">
        <v>130</v>
      </c>
      <c r="B8" s="144" t="s">
        <v>301</v>
      </c>
      <c r="C8" s="141" t="s">
        <v>131</v>
      </c>
      <c r="D8" s="142" t="s">
        <v>348</v>
      </c>
      <c r="E8" s="167">
        <v>0.8</v>
      </c>
      <c r="F8" s="7"/>
      <c r="G8" s="7"/>
      <c r="H8" s="7"/>
      <c r="I8" s="7"/>
      <c r="J8" s="7"/>
    </row>
    <row r="9" spans="1:10" ht="66" x14ac:dyDescent="0.25">
      <c r="A9" s="26" t="s">
        <v>132</v>
      </c>
      <c r="B9" s="145" t="s">
        <v>302</v>
      </c>
      <c r="C9" s="141" t="s">
        <v>133</v>
      </c>
      <c r="D9" s="142" t="s">
        <v>50</v>
      </c>
      <c r="E9" s="167">
        <v>1</v>
      </c>
      <c r="F9" s="7"/>
      <c r="G9" s="7"/>
      <c r="H9" s="7"/>
      <c r="I9" s="7"/>
      <c r="J9" s="7"/>
    </row>
    <row r="10" spans="1:10" ht="20.25" x14ac:dyDescent="0.25">
      <c r="A10" s="26"/>
      <c r="B10" s="26"/>
      <c r="C10" s="27"/>
      <c r="D10" s="27"/>
      <c r="E10" s="166"/>
      <c r="F10" s="7"/>
      <c r="G10" s="7"/>
      <c r="H10" s="7"/>
      <c r="I10" s="7"/>
      <c r="J10" s="7"/>
    </row>
    <row r="11" spans="1:10" ht="60" x14ac:dyDescent="0.25">
      <c r="A11" s="26"/>
      <c r="B11" s="25"/>
      <c r="C11" s="136" t="s">
        <v>120</v>
      </c>
      <c r="D11" s="136" t="s">
        <v>317</v>
      </c>
      <c r="E11" s="166"/>
      <c r="F11" s="7"/>
      <c r="G11" s="7"/>
      <c r="H11" s="7"/>
      <c r="I11" s="7"/>
      <c r="J11" s="7"/>
    </row>
    <row r="12" spans="1:10" ht="79.5" customHeight="1" x14ac:dyDescent="0.25">
      <c r="A12" s="26"/>
      <c r="B12" s="137" t="s">
        <v>299</v>
      </c>
      <c r="C12" s="138" t="s">
        <v>123</v>
      </c>
      <c r="D12" s="183" t="s">
        <v>323</v>
      </c>
      <c r="E12" s="167">
        <v>0.2</v>
      </c>
      <c r="F12" s="7"/>
      <c r="G12" s="7"/>
      <c r="H12" s="7"/>
      <c r="I12" s="7"/>
      <c r="J12" s="7"/>
    </row>
    <row r="13" spans="1:10" ht="33" x14ac:dyDescent="0.25">
      <c r="A13" s="26"/>
      <c r="B13" s="140" t="s">
        <v>124</v>
      </c>
      <c r="C13" s="141" t="s">
        <v>125</v>
      </c>
      <c r="D13" s="183" t="s">
        <v>324</v>
      </c>
      <c r="E13" s="167">
        <v>0.4</v>
      </c>
      <c r="F13" s="7"/>
      <c r="G13" s="7"/>
      <c r="H13" s="7"/>
      <c r="I13" s="7"/>
      <c r="J13" s="7"/>
    </row>
    <row r="14" spans="1:10" ht="33" x14ac:dyDescent="0.25">
      <c r="A14" s="26"/>
      <c r="B14" s="143" t="s">
        <v>300</v>
      </c>
      <c r="C14" s="141" t="s">
        <v>128</v>
      </c>
      <c r="D14" s="183" t="s">
        <v>325</v>
      </c>
      <c r="E14" s="167">
        <v>0.6</v>
      </c>
      <c r="F14" s="7"/>
      <c r="G14" s="7"/>
      <c r="H14" s="7"/>
      <c r="I14" s="7"/>
      <c r="J14" s="7"/>
    </row>
    <row r="15" spans="1:10" ht="33" x14ac:dyDescent="0.25">
      <c r="A15" s="26"/>
      <c r="B15" s="144" t="s">
        <v>301</v>
      </c>
      <c r="C15" s="141" t="s">
        <v>131</v>
      </c>
      <c r="D15" s="183" t="s">
        <v>326</v>
      </c>
      <c r="E15" s="167">
        <v>0.8</v>
      </c>
      <c r="F15" s="7"/>
      <c r="G15" s="7"/>
      <c r="H15" s="7"/>
      <c r="I15" s="7"/>
      <c r="J15" s="7"/>
    </row>
    <row r="16" spans="1:10" ht="46.5" customHeight="1" x14ac:dyDescent="0.25">
      <c r="A16" s="26"/>
      <c r="B16" s="145" t="s">
        <v>302</v>
      </c>
      <c r="C16" s="141" t="s">
        <v>133</v>
      </c>
      <c r="D16" s="183" t="s">
        <v>327</v>
      </c>
      <c r="E16" s="167">
        <v>1</v>
      </c>
      <c r="F16" s="7"/>
      <c r="G16" s="7"/>
      <c r="H16" s="7"/>
      <c r="I16" s="7"/>
      <c r="J16" s="7"/>
    </row>
    <row r="17" spans="1:10" ht="20.25" x14ac:dyDescent="0.25">
      <c r="A17" s="26"/>
      <c r="B17" s="26"/>
      <c r="C17" s="27"/>
      <c r="D17" s="27"/>
      <c r="E17" s="166"/>
      <c r="F17" s="7"/>
      <c r="G17" s="7"/>
      <c r="H17" s="7"/>
      <c r="I17" s="7"/>
      <c r="J17" s="7"/>
    </row>
    <row r="18" spans="1:10" ht="16.5" x14ac:dyDescent="0.25">
      <c r="A18" s="26"/>
      <c r="B18" s="28"/>
      <c r="C18" s="28"/>
      <c r="D18" s="28"/>
      <c r="E18" s="166"/>
      <c r="F18" s="7"/>
      <c r="G18" s="7"/>
      <c r="H18" s="7"/>
      <c r="I18" s="7"/>
      <c r="J18" s="7"/>
    </row>
    <row r="19" spans="1:10" ht="60" x14ac:dyDescent="0.25">
      <c r="A19" s="26"/>
      <c r="B19" s="25"/>
      <c r="C19" s="136" t="s">
        <v>120</v>
      </c>
      <c r="D19" s="136" t="s">
        <v>339</v>
      </c>
      <c r="E19" s="166"/>
      <c r="F19" s="7"/>
      <c r="G19" s="7"/>
      <c r="H19" s="7"/>
      <c r="I19" s="7"/>
      <c r="J19" s="7"/>
    </row>
    <row r="20" spans="1:10" ht="57.75" customHeight="1" x14ac:dyDescent="0.25">
      <c r="A20" s="26"/>
      <c r="B20" s="137" t="s">
        <v>299</v>
      </c>
      <c r="C20" s="138" t="s">
        <v>123</v>
      </c>
      <c r="D20" s="183" t="s">
        <v>318</v>
      </c>
      <c r="E20" s="167">
        <v>0.2</v>
      </c>
      <c r="F20" s="7"/>
      <c r="G20" s="7"/>
      <c r="H20" s="7"/>
      <c r="I20" s="7"/>
      <c r="J20" s="7"/>
    </row>
    <row r="21" spans="1:10" ht="54" customHeight="1" x14ac:dyDescent="0.25">
      <c r="A21" s="26"/>
      <c r="B21" s="140" t="s">
        <v>124</v>
      </c>
      <c r="C21" s="141" t="s">
        <v>125</v>
      </c>
      <c r="D21" s="183" t="s">
        <v>319</v>
      </c>
      <c r="E21" s="167">
        <v>0.4</v>
      </c>
      <c r="F21" s="7"/>
      <c r="G21" s="7"/>
      <c r="H21" s="7"/>
      <c r="I21" s="7"/>
      <c r="J21" s="7"/>
    </row>
    <row r="22" spans="1:10" ht="64.5" customHeight="1" x14ac:dyDescent="0.25">
      <c r="A22" s="26"/>
      <c r="B22" s="143" t="s">
        <v>300</v>
      </c>
      <c r="C22" s="141" t="s">
        <v>128</v>
      </c>
      <c r="D22" s="183" t="s">
        <v>320</v>
      </c>
      <c r="E22" s="167">
        <v>0.6</v>
      </c>
      <c r="F22" s="7"/>
      <c r="G22" s="7"/>
      <c r="H22" s="7"/>
      <c r="I22" s="7"/>
      <c r="J22" s="7"/>
    </row>
    <row r="23" spans="1:10" ht="51.75" customHeight="1" x14ac:dyDescent="0.25">
      <c r="A23" s="26"/>
      <c r="B23" s="144" t="s">
        <v>301</v>
      </c>
      <c r="C23" s="141" t="s">
        <v>131</v>
      </c>
      <c r="D23" s="183" t="s">
        <v>321</v>
      </c>
      <c r="E23" s="167">
        <v>0.8</v>
      </c>
      <c r="F23" s="7"/>
      <c r="G23" s="7"/>
      <c r="H23" s="7"/>
      <c r="I23" s="7"/>
      <c r="J23" s="7"/>
    </row>
    <row r="24" spans="1:10" ht="51.75" customHeight="1" x14ac:dyDescent="0.25">
      <c r="A24" s="26"/>
      <c r="B24" s="145" t="s">
        <v>302</v>
      </c>
      <c r="C24" s="141" t="s">
        <v>133</v>
      </c>
      <c r="D24" s="183" t="s">
        <v>322</v>
      </c>
      <c r="E24" s="167">
        <v>1</v>
      </c>
      <c r="F24" s="7"/>
      <c r="G24" s="7"/>
      <c r="H24" s="7"/>
      <c r="I24" s="7"/>
      <c r="J24" s="7"/>
    </row>
    <row r="25" spans="1:10" ht="16.5" x14ac:dyDescent="0.25">
      <c r="A25" s="26"/>
      <c r="B25" s="28"/>
      <c r="C25" s="28"/>
      <c r="D25" s="28"/>
      <c r="E25" s="166"/>
      <c r="F25" s="7"/>
      <c r="G25" s="7"/>
      <c r="H25" s="7"/>
      <c r="I25" s="7"/>
      <c r="J25" s="7"/>
    </row>
    <row r="26" spans="1:10" ht="16.5" x14ac:dyDescent="0.25">
      <c r="A26" s="26"/>
      <c r="B26" s="28"/>
      <c r="C26" s="28"/>
      <c r="D26" s="28"/>
      <c r="E26" s="166"/>
      <c r="F26" s="7"/>
      <c r="G26" s="7"/>
      <c r="H26" s="7"/>
      <c r="I26" s="7"/>
      <c r="J26" s="7"/>
    </row>
    <row r="27" spans="1:10" ht="16.5" x14ac:dyDescent="0.25">
      <c r="A27" s="26"/>
      <c r="B27" s="28"/>
      <c r="C27" s="28"/>
      <c r="D27" s="28"/>
      <c r="E27" s="166"/>
      <c r="F27" s="7"/>
      <c r="G27" s="7"/>
      <c r="H27" s="7"/>
      <c r="I27" s="7"/>
      <c r="J27" s="7"/>
    </row>
    <row r="28" spans="1:10" ht="16.5" x14ac:dyDescent="0.25">
      <c r="A28" s="26"/>
      <c r="B28" s="28"/>
      <c r="C28" s="28"/>
      <c r="D28" s="28"/>
      <c r="E28" s="166"/>
      <c r="F28" s="7"/>
      <c r="G28" s="7"/>
      <c r="H28" s="7"/>
      <c r="I28" s="7"/>
      <c r="J28" s="7"/>
    </row>
    <row r="29" spans="1:10" ht="60" x14ac:dyDescent="0.25">
      <c r="A29" s="26"/>
      <c r="B29" s="25"/>
      <c r="C29" s="136" t="s">
        <v>120</v>
      </c>
      <c r="D29" s="136" t="s">
        <v>328</v>
      </c>
      <c r="E29" s="166"/>
      <c r="F29" s="7"/>
      <c r="G29" s="7"/>
      <c r="H29" s="7"/>
      <c r="I29" s="7"/>
      <c r="J29" s="7"/>
    </row>
    <row r="30" spans="1:10" ht="75.75" customHeight="1" x14ac:dyDescent="0.25">
      <c r="A30" s="26"/>
      <c r="B30" s="137" t="s">
        <v>299</v>
      </c>
      <c r="C30" s="138" t="s">
        <v>123</v>
      </c>
      <c r="D30" s="183" t="s">
        <v>351</v>
      </c>
      <c r="E30" s="167">
        <v>0.2</v>
      </c>
      <c r="F30" s="7"/>
      <c r="G30" s="7"/>
      <c r="H30" s="7"/>
      <c r="I30" s="7"/>
      <c r="J30" s="7"/>
    </row>
    <row r="31" spans="1:10" ht="65.25" customHeight="1" x14ac:dyDescent="0.25">
      <c r="A31" s="26"/>
      <c r="B31" s="140" t="s">
        <v>124</v>
      </c>
      <c r="C31" s="141" t="s">
        <v>125</v>
      </c>
      <c r="D31" s="183" t="s">
        <v>352</v>
      </c>
      <c r="E31" s="167">
        <v>0.4</v>
      </c>
      <c r="F31" s="7"/>
      <c r="G31" s="7"/>
      <c r="H31" s="7"/>
      <c r="I31" s="7"/>
      <c r="J31" s="7"/>
    </row>
    <row r="32" spans="1:10" ht="57" customHeight="1" x14ac:dyDescent="0.25">
      <c r="A32" s="26"/>
      <c r="B32" s="143" t="s">
        <v>300</v>
      </c>
      <c r="C32" s="141" t="s">
        <v>128</v>
      </c>
      <c r="D32" s="183" t="s">
        <v>329</v>
      </c>
      <c r="E32" s="167">
        <v>0.6</v>
      </c>
      <c r="F32" s="7"/>
      <c r="G32" s="7"/>
      <c r="H32" s="7"/>
      <c r="I32" s="7"/>
      <c r="J32" s="7"/>
    </row>
    <row r="33" spans="1:10" ht="66.75" customHeight="1" x14ac:dyDescent="0.25">
      <c r="A33" s="26"/>
      <c r="B33" s="144" t="s">
        <v>301</v>
      </c>
      <c r="C33" s="141" t="s">
        <v>131</v>
      </c>
      <c r="D33" s="183" t="s">
        <v>353</v>
      </c>
      <c r="E33" s="167">
        <v>0.8</v>
      </c>
      <c r="F33" s="7"/>
      <c r="G33" s="7"/>
      <c r="H33" s="7"/>
      <c r="I33" s="7"/>
      <c r="J33" s="7"/>
    </row>
    <row r="34" spans="1:10" ht="79.5" customHeight="1" x14ac:dyDescent="0.25">
      <c r="A34" s="26"/>
      <c r="B34" s="145" t="s">
        <v>302</v>
      </c>
      <c r="C34" s="141" t="s">
        <v>133</v>
      </c>
      <c r="D34" s="183" t="s">
        <v>354</v>
      </c>
      <c r="E34" s="167">
        <v>1</v>
      </c>
      <c r="F34" s="7"/>
      <c r="G34" s="7"/>
      <c r="H34" s="7"/>
      <c r="I34" s="7"/>
      <c r="J34" s="7"/>
    </row>
    <row r="35" spans="1:10" x14ac:dyDescent="0.25">
      <c r="A35" s="26"/>
      <c r="B35" s="26"/>
      <c r="C35" s="26" t="s">
        <v>134</v>
      </c>
      <c r="D35" s="26" t="s">
        <v>135</v>
      </c>
      <c r="E35" s="166"/>
      <c r="F35" s="7"/>
      <c r="G35" s="7"/>
      <c r="H35" s="7"/>
      <c r="I35" s="7"/>
      <c r="J35" s="7"/>
    </row>
    <row r="36" spans="1:10" x14ac:dyDescent="0.25">
      <c r="A36" s="26"/>
      <c r="B36" s="26"/>
      <c r="C36" s="26"/>
      <c r="D36" s="26"/>
      <c r="E36" s="166"/>
      <c r="F36" s="7"/>
      <c r="G36" s="7"/>
      <c r="H36" s="7"/>
      <c r="I36" s="7"/>
      <c r="J36" s="7"/>
    </row>
    <row r="37" spans="1:10" x14ac:dyDescent="0.25">
      <c r="A37" s="26"/>
      <c r="B37" s="26"/>
      <c r="C37" s="26"/>
      <c r="D37" s="26"/>
      <c r="E37" s="166"/>
      <c r="F37" s="7"/>
      <c r="G37" s="7"/>
      <c r="H37" s="7"/>
      <c r="I37" s="7"/>
      <c r="J37" s="7"/>
    </row>
    <row r="38" spans="1:10" ht="60" x14ac:dyDescent="0.25">
      <c r="A38" s="26"/>
      <c r="B38" s="25"/>
      <c r="C38" s="136" t="s">
        <v>120</v>
      </c>
      <c r="D38" s="136" t="s">
        <v>386</v>
      </c>
      <c r="E38" s="166"/>
      <c r="F38" s="7"/>
      <c r="G38" s="7"/>
      <c r="H38" s="7"/>
      <c r="I38" s="7"/>
      <c r="J38" s="7"/>
    </row>
    <row r="39" spans="1:10" ht="99" x14ac:dyDescent="0.25">
      <c r="A39" s="26"/>
      <c r="B39" s="137" t="s">
        <v>299</v>
      </c>
      <c r="C39" s="138" t="s">
        <v>123</v>
      </c>
      <c r="D39" s="184" t="s">
        <v>382</v>
      </c>
      <c r="E39" s="167">
        <v>0.2</v>
      </c>
      <c r="F39" s="7"/>
      <c r="G39" s="7"/>
      <c r="H39" s="7"/>
      <c r="I39" s="7"/>
      <c r="J39" s="7"/>
    </row>
    <row r="40" spans="1:10" ht="99" x14ac:dyDescent="0.25">
      <c r="A40" s="26"/>
      <c r="B40" s="140" t="s">
        <v>124</v>
      </c>
      <c r="C40" s="141" t="s">
        <v>125</v>
      </c>
      <c r="D40" s="184" t="s">
        <v>383</v>
      </c>
      <c r="E40" s="167">
        <v>0.4</v>
      </c>
      <c r="F40" s="7"/>
      <c r="G40" s="7"/>
      <c r="H40" s="7"/>
      <c r="I40" s="7"/>
      <c r="J40" s="7"/>
    </row>
    <row r="41" spans="1:10" ht="99" x14ac:dyDescent="0.25">
      <c r="A41" s="26"/>
      <c r="B41" s="143" t="s">
        <v>300</v>
      </c>
      <c r="C41" s="141" t="s">
        <v>128</v>
      </c>
      <c r="D41" s="184" t="s">
        <v>384</v>
      </c>
      <c r="E41" s="167">
        <v>0.6</v>
      </c>
      <c r="F41" s="7"/>
      <c r="G41" s="7"/>
      <c r="H41" s="7"/>
      <c r="I41" s="7"/>
      <c r="J41" s="7"/>
    </row>
    <row r="42" spans="1:10" ht="99" x14ac:dyDescent="0.25">
      <c r="A42" s="26"/>
      <c r="B42" s="144" t="s">
        <v>301</v>
      </c>
      <c r="C42" s="141" t="s">
        <v>131</v>
      </c>
      <c r="D42" s="184" t="s">
        <v>385</v>
      </c>
      <c r="E42" s="167">
        <v>0.8</v>
      </c>
      <c r="F42" s="7"/>
      <c r="G42" s="7"/>
      <c r="H42" s="7"/>
      <c r="I42" s="7"/>
      <c r="J42" s="7"/>
    </row>
    <row r="43" spans="1:10" ht="99" x14ac:dyDescent="0.25">
      <c r="A43" s="26"/>
      <c r="B43" s="145" t="s">
        <v>302</v>
      </c>
      <c r="C43" s="141" t="s">
        <v>133</v>
      </c>
      <c r="D43" s="184" t="s">
        <v>387</v>
      </c>
      <c r="E43" s="167">
        <v>1</v>
      </c>
      <c r="F43" s="7"/>
      <c r="G43" s="7"/>
      <c r="H43" s="7"/>
      <c r="I43" s="7"/>
      <c r="J43" s="7"/>
    </row>
    <row r="44" spans="1:10" x14ac:dyDescent="0.25">
      <c r="A44" s="26"/>
      <c r="B44" s="26"/>
      <c r="C44" s="26"/>
      <c r="D44" s="26"/>
      <c r="E44" s="166"/>
      <c r="F44" s="7"/>
      <c r="G44" s="7"/>
      <c r="H44" s="7"/>
      <c r="I44" s="7"/>
      <c r="J44" s="7"/>
    </row>
    <row r="45" spans="1:10" ht="56.25" customHeight="1" x14ac:dyDescent="0.25">
      <c r="A45" s="26"/>
      <c r="B45" s="26"/>
      <c r="C45" s="26"/>
      <c r="D45" s="136" t="s">
        <v>314</v>
      </c>
      <c r="E45" s="166"/>
      <c r="F45" s="7"/>
      <c r="G45" s="7"/>
      <c r="H45" s="7"/>
      <c r="I45" s="7"/>
      <c r="J45" s="7"/>
    </row>
    <row r="46" spans="1:10" ht="94.5" customHeight="1" x14ac:dyDescent="0.25">
      <c r="A46" s="26"/>
      <c r="B46" s="144" t="s">
        <v>301</v>
      </c>
      <c r="C46" s="26"/>
      <c r="D46" s="142" t="s">
        <v>473</v>
      </c>
      <c r="E46" s="167">
        <v>0.8</v>
      </c>
      <c r="F46" s="7"/>
      <c r="G46" s="7"/>
      <c r="H46" s="7"/>
      <c r="I46" s="7"/>
      <c r="J46" s="7"/>
    </row>
    <row r="47" spans="1:10" ht="105.75" customHeight="1" x14ac:dyDescent="0.25">
      <c r="A47" s="26"/>
      <c r="B47" s="145" t="s">
        <v>302</v>
      </c>
      <c r="C47" s="27"/>
      <c r="D47" s="142" t="s">
        <v>474</v>
      </c>
      <c r="E47" s="167">
        <v>1</v>
      </c>
      <c r="F47" s="7"/>
      <c r="G47" s="7"/>
      <c r="H47" s="7"/>
      <c r="I47" s="7"/>
      <c r="J47" s="7"/>
    </row>
    <row r="48" spans="1:10" x14ac:dyDescent="0.25">
      <c r="A48" s="26"/>
      <c r="B48" s="23"/>
      <c r="C48" s="23"/>
      <c r="D48" s="23"/>
      <c r="E48" s="166"/>
      <c r="F48" s="7"/>
      <c r="G48" s="7"/>
      <c r="H48" s="7"/>
      <c r="I48" s="7"/>
      <c r="J48" s="7"/>
    </row>
    <row r="49" spans="1:10" x14ac:dyDescent="0.25">
      <c r="A49" s="26"/>
      <c r="B49" s="23"/>
      <c r="C49" s="23"/>
      <c r="D49" s="23"/>
      <c r="E49" s="166"/>
      <c r="F49" s="7"/>
      <c r="G49" s="7"/>
      <c r="H49" s="7"/>
      <c r="I49" s="7"/>
      <c r="J49" s="7"/>
    </row>
    <row r="50" spans="1:10" ht="20.25" x14ac:dyDescent="0.25">
      <c r="A50" s="26"/>
      <c r="B50" s="26"/>
      <c r="C50" s="27"/>
      <c r="D50" s="27"/>
      <c r="E50" s="166"/>
      <c r="F50" s="7"/>
      <c r="G50" s="7"/>
      <c r="H50" s="7"/>
      <c r="I50" s="7"/>
      <c r="J50" s="7"/>
    </row>
    <row r="51" spans="1:10" ht="46.5" customHeight="1" x14ac:dyDescent="0.25">
      <c r="A51" s="26"/>
      <c r="B51" s="26"/>
      <c r="C51" s="26"/>
      <c r="D51" s="136" t="s">
        <v>475</v>
      </c>
      <c r="E51" s="166"/>
      <c r="F51" s="7"/>
      <c r="G51" s="7"/>
      <c r="H51" s="7"/>
      <c r="I51" s="7"/>
      <c r="J51" s="7"/>
    </row>
    <row r="52" spans="1:10" ht="90" customHeight="1" x14ac:dyDescent="0.25">
      <c r="A52" s="26"/>
      <c r="B52" s="144" t="s">
        <v>301</v>
      </c>
      <c r="C52" s="26"/>
      <c r="D52" s="142" t="s">
        <v>349</v>
      </c>
      <c r="E52" s="167">
        <v>0.8</v>
      </c>
      <c r="F52" s="7"/>
      <c r="G52" s="7"/>
      <c r="H52" s="7"/>
      <c r="I52" s="7"/>
      <c r="J52" s="7"/>
    </row>
    <row r="53" spans="1:10" ht="66" x14ac:dyDescent="0.25">
      <c r="A53" s="26"/>
      <c r="B53" s="145" t="s">
        <v>302</v>
      </c>
      <c r="C53" s="27"/>
      <c r="D53" s="142" t="s">
        <v>350</v>
      </c>
      <c r="E53" s="167">
        <v>1</v>
      </c>
      <c r="F53" s="7"/>
      <c r="G53" s="7"/>
      <c r="H53" s="7"/>
      <c r="I53" s="7"/>
      <c r="J53" s="7"/>
    </row>
    <row r="54" spans="1:10" ht="20.25" x14ac:dyDescent="0.25">
      <c r="A54" s="26"/>
      <c r="B54" s="26"/>
      <c r="C54" s="27"/>
      <c r="D54" s="27"/>
      <c r="E54" s="166"/>
      <c r="F54" s="7"/>
      <c r="G54" s="7"/>
      <c r="H54" s="7"/>
      <c r="I54" s="7"/>
      <c r="J54" s="7"/>
    </row>
    <row r="55" spans="1:10" ht="20.25" x14ac:dyDescent="0.25">
      <c r="A55" s="26"/>
      <c r="B55" s="26"/>
      <c r="C55" s="27"/>
      <c r="D55" s="27"/>
      <c r="E55" s="166"/>
      <c r="F55" s="7"/>
      <c r="G55" s="7"/>
      <c r="H55" s="7"/>
      <c r="I55" s="7"/>
      <c r="J55" s="7"/>
    </row>
    <row r="56" spans="1:10" ht="20.25" x14ac:dyDescent="0.25">
      <c r="A56" s="26"/>
      <c r="B56" s="26"/>
      <c r="C56" s="27"/>
      <c r="D56" s="27"/>
      <c r="E56" s="166"/>
      <c r="F56" s="7"/>
      <c r="G56" s="7"/>
      <c r="H56" s="7"/>
      <c r="I56" s="7"/>
      <c r="J56" s="7"/>
    </row>
    <row r="57" spans="1:10" ht="20.25" x14ac:dyDescent="0.25">
      <c r="A57" s="26"/>
      <c r="B57" s="26"/>
      <c r="C57" s="27"/>
      <c r="D57" s="27"/>
      <c r="E57" s="166"/>
      <c r="F57" s="7"/>
      <c r="G57" s="7"/>
      <c r="H57" s="7"/>
      <c r="I57" s="7"/>
      <c r="J57" s="7"/>
    </row>
    <row r="58" spans="1:10" ht="20.25" x14ac:dyDescent="0.25">
      <c r="A58" s="26"/>
      <c r="B58" s="26"/>
      <c r="C58" s="27"/>
      <c r="D58" s="27"/>
      <c r="E58" s="166"/>
      <c r="F58" s="7"/>
      <c r="G58" s="7"/>
      <c r="H58" s="7"/>
      <c r="I58" s="7"/>
      <c r="J58" s="7"/>
    </row>
    <row r="59" spans="1:10" ht="20.25" x14ac:dyDescent="0.25">
      <c r="A59" s="26"/>
      <c r="B59" s="26"/>
      <c r="C59" s="27"/>
      <c r="D59" s="27"/>
      <c r="E59" s="166"/>
      <c r="F59" s="7"/>
      <c r="G59" s="7"/>
      <c r="H59" s="7"/>
      <c r="I59" s="7"/>
      <c r="J59" s="7"/>
    </row>
    <row r="60" spans="1:10" ht="20.25" x14ac:dyDescent="0.25">
      <c r="A60" s="26"/>
      <c r="B60" s="26"/>
      <c r="C60" s="27"/>
      <c r="D60" s="27"/>
      <c r="E60" s="166"/>
      <c r="F60" s="7"/>
      <c r="G60" s="7"/>
      <c r="H60" s="7"/>
      <c r="I60" s="7"/>
      <c r="J60" s="7"/>
    </row>
    <row r="61" spans="1:10" ht="20.25" x14ac:dyDescent="0.25">
      <c r="A61" s="26"/>
      <c r="B61" s="26"/>
      <c r="C61" s="27"/>
      <c r="D61" s="27"/>
      <c r="E61" s="166"/>
      <c r="F61" s="7"/>
      <c r="G61" s="7"/>
      <c r="H61" s="7"/>
      <c r="I61" s="7"/>
      <c r="J61" s="7"/>
    </row>
    <row r="62" spans="1:10" ht="20.25" x14ac:dyDescent="0.25">
      <c r="A62" s="26"/>
      <c r="B62" s="26"/>
      <c r="C62" s="27"/>
      <c r="D62" s="27"/>
      <c r="E62" s="166"/>
      <c r="F62" s="7"/>
      <c r="G62" s="7"/>
      <c r="H62" s="7"/>
      <c r="I62" s="7"/>
      <c r="J62" s="7"/>
    </row>
    <row r="63" spans="1:10" ht="20.25" x14ac:dyDescent="0.25">
      <c r="A63" s="26"/>
      <c r="B63" s="26"/>
      <c r="C63" s="27"/>
      <c r="D63" s="27"/>
      <c r="E63" s="166"/>
      <c r="F63" s="7"/>
      <c r="G63" s="7"/>
      <c r="H63" s="7"/>
      <c r="I63" s="7"/>
      <c r="J63" s="7"/>
    </row>
    <row r="64" spans="1:10" ht="20.25" x14ac:dyDescent="0.25">
      <c r="A64" s="26"/>
      <c r="B64" s="26"/>
      <c r="C64" s="27"/>
      <c r="D64" s="27"/>
      <c r="E64" s="166"/>
      <c r="F64" s="7"/>
      <c r="G64" s="7"/>
      <c r="H64" s="7"/>
      <c r="I64" s="7"/>
      <c r="J64" s="7"/>
    </row>
    <row r="65" spans="1:10" ht="20.25" x14ac:dyDescent="0.25">
      <c r="A65" s="26"/>
      <c r="B65" s="26"/>
      <c r="C65" s="27"/>
      <c r="D65" s="27"/>
      <c r="E65" s="166"/>
      <c r="F65" s="7"/>
      <c r="G65" s="7"/>
      <c r="H65" s="7"/>
      <c r="I65" s="7"/>
      <c r="J65" s="7"/>
    </row>
    <row r="66" spans="1:10" ht="20.25" x14ac:dyDescent="0.25">
      <c r="A66" s="26"/>
      <c r="B66" s="26"/>
      <c r="C66" s="27"/>
      <c r="D66" s="27"/>
      <c r="E66" s="166"/>
      <c r="F66" s="7"/>
      <c r="G66" s="7"/>
      <c r="H66" s="7"/>
      <c r="I66" s="7"/>
      <c r="J66" s="7"/>
    </row>
    <row r="67" spans="1:10" ht="20.25" x14ac:dyDescent="0.25">
      <c r="A67" s="26"/>
      <c r="B67" s="26"/>
      <c r="C67" s="27"/>
      <c r="D67" s="27"/>
      <c r="E67" s="166"/>
      <c r="F67" s="7"/>
      <c r="G67" s="7"/>
      <c r="H67" s="7"/>
      <c r="I67" s="7"/>
      <c r="J67" s="7"/>
    </row>
    <row r="68" spans="1:10" ht="20.25" x14ac:dyDescent="0.25">
      <c r="A68" s="26"/>
      <c r="B68" s="26"/>
      <c r="C68" s="27"/>
      <c r="D68" s="27"/>
      <c r="E68" s="166"/>
      <c r="F68" s="7"/>
      <c r="G68" s="7"/>
      <c r="H68" s="7"/>
      <c r="I68" s="7"/>
      <c r="J68" s="7"/>
    </row>
    <row r="69" spans="1:10" ht="20.25" x14ac:dyDescent="0.25">
      <c r="A69" s="26"/>
      <c r="B69" s="26"/>
      <c r="C69" s="27"/>
      <c r="D69" s="27"/>
      <c r="E69" s="166"/>
      <c r="F69" s="7"/>
      <c r="G69" s="7"/>
      <c r="H69" s="7"/>
      <c r="I69" s="7"/>
      <c r="J69" s="7"/>
    </row>
    <row r="70" spans="1:10" ht="20.25" x14ac:dyDescent="0.25">
      <c r="A70" s="26"/>
      <c r="B70" s="26"/>
      <c r="C70" s="27"/>
      <c r="D70" s="27"/>
      <c r="E70" s="166"/>
      <c r="F70" s="7"/>
      <c r="G70" s="7"/>
      <c r="H70" s="7"/>
      <c r="I70" s="7"/>
      <c r="J70" s="7"/>
    </row>
    <row r="71" spans="1:10" ht="20.25" x14ac:dyDescent="0.25">
      <c r="A71" s="26"/>
      <c r="B71" s="26"/>
      <c r="C71" s="27"/>
      <c r="D71" s="27"/>
      <c r="E71" s="166"/>
      <c r="F71" s="7"/>
      <c r="G71" s="7"/>
      <c r="H71" s="7"/>
      <c r="I71" s="7"/>
      <c r="J71" s="7"/>
    </row>
    <row r="72" spans="1:10" ht="20.25" x14ac:dyDescent="0.25">
      <c r="A72" s="26"/>
      <c r="B72" s="26"/>
      <c r="C72" s="27"/>
      <c r="D72" s="27"/>
      <c r="E72" s="166"/>
      <c r="F72" s="7"/>
      <c r="G72" s="7"/>
      <c r="H72" s="7"/>
      <c r="I72" s="7"/>
      <c r="J72" s="7"/>
    </row>
    <row r="73" spans="1:10" ht="20.25" x14ac:dyDescent="0.25">
      <c r="A73" s="26"/>
      <c r="B73" s="26"/>
      <c r="C73" s="27"/>
      <c r="D73" s="27"/>
      <c r="E73" s="166"/>
      <c r="F73" s="7"/>
      <c r="G73" s="7"/>
      <c r="H73" s="7"/>
      <c r="I73" s="7"/>
      <c r="J73" s="7"/>
    </row>
    <row r="74" spans="1:10" ht="20.25" x14ac:dyDescent="0.25">
      <c r="A74" s="26"/>
      <c r="B74" s="26"/>
      <c r="C74" s="27"/>
      <c r="D74" s="27"/>
      <c r="E74" s="166"/>
      <c r="F74" s="7"/>
      <c r="G74" s="7"/>
      <c r="H74" s="7"/>
      <c r="I74" s="7"/>
      <c r="J74" s="7"/>
    </row>
    <row r="75" spans="1:10" ht="20.25" x14ac:dyDescent="0.25">
      <c r="A75" s="26"/>
      <c r="B75" s="26"/>
      <c r="C75" s="27"/>
      <c r="D75" s="27"/>
      <c r="E75" s="166"/>
      <c r="F75" s="7"/>
      <c r="G75" s="7"/>
      <c r="H75" s="7"/>
      <c r="I75" s="7"/>
      <c r="J75" s="7"/>
    </row>
    <row r="76" spans="1:10" ht="20.25" x14ac:dyDescent="0.25">
      <c r="A76" s="26"/>
      <c r="B76" s="26"/>
      <c r="C76" s="27"/>
      <c r="D76" s="27"/>
      <c r="E76" s="166"/>
      <c r="F76" s="7"/>
      <c r="G76" s="7"/>
      <c r="H76" s="7"/>
      <c r="I76" s="7"/>
      <c r="J76" s="7"/>
    </row>
    <row r="77" spans="1:10" ht="20.25" x14ac:dyDescent="0.25">
      <c r="A77" s="26"/>
      <c r="B77" s="26"/>
      <c r="C77" s="27"/>
      <c r="D77" s="27"/>
      <c r="E77" s="166"/>
      <c r="F77" s="7"/>
      <c r="G77" s="7"/>
      <c r="H77" s="7"/>
      <c r="I77" s="7"/>
      <c r="J77" s="7"/>
    </row>
    <row r="78" spans="1:10" ht="20.25" x14ac:dyDescent="0.25">
      <c r="A78" s="26"/>
      <c r="B78" s="26"/>
      <c r="C78" s="27"/>
      <c r="D78" s="27"/>
      <c r="E78" s="166"/>
      <c r="F78" s="7"/>
      <c r="G78" s="7"/>
      <c r="H78" s="7"/>
      <c r="I78" s="7"/>
      <c r="J78" s="7"/>
    </row>
    <row r="79" spans="1:10" ht="20.25" x14ac:dyDescent="0.25">
      <c r="A79" s="26"/>
      <c r="B79" s="26"/>
      <c r="C79" s="27"/>
      <c r="D79" s="27"/>
      <c r="E79" s="166"/>
      <c r="F79" s="7"/>
      <c r="G79" s="7"/>
      <c r="H79" s="7"/>
      <c r="I79" s="7"/>
      <c r="J79" s="7"/>
    </row>
    <row r="80" spans="1:10" s="7" customFormat="1" ht="20.25" x14ac:dyDescent="0.25">
      <c r="A80" s="26"/>
      <c r="B80" s="26"/>
      <c r="C80" s="27"/>
      <c r="D80" s="27"/>
      <c r="E80" s="166"/>
    </row>
    <row r="81" spans="1:5" s="7" customFormat="1" ht="20.25" x14ac:dyDescent="0.25">
      <c r="A81" s="26"/>
      <c r="B81" s="26"/>
      <c r="C81" s="27"/>
      <c r="D81" s="27"/>
      <c r="E81" s="166"/>
    </row>
    <row r="82" spans="1:5" s="7" customFormat="1" ht="20.25" x14ac:dyDescent="0.25">
      <c r="A82" s="26"/>
      <c r="B82" s="26"/>
      <c r="C82" s="27"/>
      <c r="D82" s="27"/>
      <c r="E82" s="166"/>
    </row>
    <row r="83" spans="1:5" s="7" customFormat="1" ht="20.25" x14ac:dyDescent="0.25">
      <c r="A83" s="26"/>
      <c r="B83" s="26"/>
      <c r="C83" s="27"/>
      <c r="D83" s="27"/>
      <c r="E83" s="166"/>
    </row>
    <row r="84" spans="1:5" s="7" customFormat="1" ht="20.25" x14ac:dyDescent="0.25">
      <c r="A84" s="26"/>
      <c r="B84" s="26"/>
      <c r="C84" s="27"/>
      <c r="D84" s="27"/>
      <c r="E84" s="166"/>
    </row>
    <row r="85" spans="1:5" s="7" customFormat="1" ht="20.25" x14ac:dyDescent="0.25">
      <c r="A85" s="26"/>
      <c r="B85" s="26"/>
      <c r="C85" s="27"/>
      <c r="D85" s="27"/>
      <c r="E85" s="166"/>
    </row>
    <row r="86" spans="1:5" s="7" customFormat="1" ht="20.25" x14ac:dyDescent="0.25">
      <c r="A86" s="26"/>
      <c r="B86" s="26"/>
      <c r="C86" s="27"/>
      <c r="D86" s="27"/>
      <c r="E86" s="166"/>
    </row>
    <row r="87" spans="1:5" s="7" customFormat="1" ht="20.25" x14ac:dyDescent="0.25">
      <c r="A87" s="26"/>
      <c r="B87" s="26"/>
      <c r="C87" s="27"/>
      <c r="D87" s="27"/>
      <c r="E87" s="166"/>
    </row>
    <row r="88" spans="1:5" s="7" customFormat="1" ht="20.25" x14ac:dyDescent="0.25">
      <c r="A88" s="26"/>
      <c r="B88" s="26"/>
      <c r="C88" s="27"/>
      <c r="D88" s="27"/>
      <c r="E88" s="166"/>
    </row>
    <row r="89" spans="1:5" s="7" customFormat="1" ht="20.25" x14ac:dyDescent="0.25">
      <c r="A89" s="26"/>
      <c r="B89" s="26"/>
      <c r="C89" s="27"/>
      <c r="D89" s="27"/>
      <c r="E89" s="166"/>
    </row>
    <row r="90" spans="1:5" s="7" customFormat="1" ht="20.25" x14ac:dyDescent="0.25">
      <c r="A90" s="26"/>
      <c r="B90" s="26"/>
      <c r="C90" s="27"/>
      <c r="D90" s="27"/>
      <c r="E90" s="166"/>
    </row>
    <row r="91" spans="1:5" s="7" customFormat="1" ht="20.25" x14ac:dyDescent="0.25">
      <c r="A91" s="26"/>
      <c r="B91" s="26"/>
      <c r="C91" s="27"/>
      <c r="D91" s="27"/>
      <c r="E91" s="166"/>
    </row>
    <row r="92" spans="1:5" s="7" customFormat="1" ht="20.25" x14ac:dyDescent="0.25">
      <c r="A92" s="26"/>
      <c r="B92" s="26"/>
      <c r="C92" s="27"/>
      <c r="D92" s="27"/>
      <c r="E92" s="166"/>
    </row>
    <row r="93" spans="1:5" s="7" customFormat="1" ht="20.25" x14ac:dyDescent="0.25">
      <c r="A93" s="26"/>
      <c r="B93" s="26"/>
      <c r="C93" s="27"/>
      <c r="D93" s="27"/>
      <c r="E93" s="166"/>
    </row>
    <row r="94" spans="1:5" s="7" customFormat="1" ht="20.25" x14ac:dyDescent="0.25">
      <c r="A94" s="26"/>
      <c r="B94" s="26"/>
      <c r="C94" s="27"/>
      <c r="D94" s="27"/>
      <c r="E94" s="166"/>
    </row>
    <row r="95" spans="1:5" s="7" customFormat="1" ht="20.25" x14ac:dyDescent="0.25">
      <c r="A95" s="26"/>
      <c r="B95" s="26"/>
      <c r="C95" s="27"/>
      <c r="D95" s="27"/>
      <c r="E95" s="166"/>
    </row>
    <row r="96" spans="1:5" s="7" customFormat="1" ht="20.25" x14ac:dyDescent="0.25">
      <c r="A96" s="26"/>
      <c r="B96" s="26"/>
      <c r="C96" s="27"/>
      <c r="D96" s="27"/>
      <c r="E96" s="166"/>
    </row>
    <row r="97" spans="1:5" s="7" customFormat="1" ht="20.25" x14ac:dyDescent="0.25">
      <c r="A97" s="26"/>
      <c r="B97" s="26"/>
      <c r="C97" s="27"/>
      <c r="D97" s="27"/>
      <c r="E97" s="166"/>
    </row>
    <row r="98" spans="1:5" s="7" customFormat="1" ht="20.25" x14ac:dyDescent="0.25">
      <c r="A98" s="26"/>
      <c r="B98" s="26"/>
      <c r="C98" s="27"/>
      <c r="D98" s="27"/>
      <c r="E98" s="166"/>
    </row>
    <row r="99" spans="1:5" s="7" customFormat="1" ht="20.25" x14ac:dyDescent="0.25">
      <c r="A99" s="26"/>
      <c r="B99" s="26"/>
      <c r="C99" s="27"/>
      <c r="D99" s="27"/>
      <c r="E99" s="166"/>
    </row>
    <row r="100" spans="1:5" s="7" customFormat="1" ht="20.25" x14ac:dyDescent="0.25">
      <c r="A100" s="26"/>
      <c r="B100" s="26"/>
      <c r="C100" s="27"/>
      <c r="D100" s="27"/>
      <c r="E100" s="166"/>
    </row>
    <row r="101" spans="1:5" s="7" customFormat="1" ht="20.25" x14ac:dyDescent="0.25">
      <c r="A101" s="26"/>
      <c r="B101" s="26"/>
      <c r="C101" s="27"/>
      <c r="D101" s="27"/>
      <c r="E101" s="166"/>
    </row>
    <row r="102" spans="1:5" s="7" customFormat="1" ht="20.25" x14ac:dyDescent="0.25">
      <c r="A102" s="26"/>
      <c r="B102" s="26"/>
      <c r="C102" s="27"/>
      <c r="D102" s="27"/>
      <c r="E102" s="166"/>
    </row>
    <row r="103" spans="1:5" s="7" customFormat="1" ht="20.25" x14ac:dyDescent="0.25">
      <c r="A103" s="26"/>
      <c r="B103" s="26"/>
      <c r="C103" s="27"/>
      <c r="D103" s="27"/>
      <c r="E103" s="166"/>
    </row>
    <row r="104" spans="1:5" s="7" customFormat="1" ht="20.25" x14ac:dyDescent="0.25">
      <c r="A104" s="26"/>
      <c r="B104" s="26"/>
      <c r="C104" s="27"/>
      <c r="D104" s="27"/>
      <c r="E104" s="166"/>
    </row>
    <row r="105" spans="1:5" s="7" customFormat="1" ht="20.25" x14ac:dyDescent="0.25">
      <c r="A105" s="26"/>
      <c r="B105" s="26"/>
      <c r="C105" s="27"/>
      <c r="D105" s="27"/>
      <c r="E105" s="166"/>
    </row>
    <row r="106" spans="1:5" s="7" customFormat="1" ht="20.25" x14ac:dyDescent="0.25">
      <c r="A106" s="26"/>
      <c r="B106" s="26"/>
      <c r="C106" s="27"/>
      <c r="D106" s="27"/>
      <c r="E106" s="166"/>
    </row>
    <row r="107" spans="1:5" s="7" customFormat="1" ht="20.25" x14ac:dyDescent="0.25">
      <c r="A107" s="26"/>
      <c r="B107" s="26"/>
      <c r="C107" s="27"/>
      <c r="D107" s="27"/>
      <c r="E107" s="166"/>
    </row>
    <row r="108" spans="1:5" s="7" customFormat="1" ht="20.25" x14ac:dyDescent="0.25">
      <c r="A108" s="26"/>
      <c r="B108" s="26"/>
      <c r="C108" s="27"/>
      <c r="D108" s="27"/>
      <c r="E108" s="166"/>
    </row>
    <row r="109" spans="1:5" s="7" customFormat="1" ht="20.25" x14ac:dyDescent="0.25">
      <c r="A109" s="26"/>
      <c r="B109" s="26"/>
      <c r="C109" s="27"/>
      <c r="D109" s="27"/>
      <c r="E109" s="166"/>
    </row>
    <row r="110" spans="1:5" s="7" customFormat="1" ht="20.25" x14ac:dyDescent="0.25">
      <c r="A110" s="26"/>
      <c r="B110" s="26"/>
      <c r="C110" s="27"/>
      <c r="D110" s="27"/>
      <c r="E110" s="166"/>
    </row>
    <row r="111" spans="1:5" s="7" customFormat="1" ht="20.25" x14ac:dyDescent="0.25">
      <c r="A111" s="26"/>
      <c r="B111" s="26"/>
      <c r="C111" s="27"/>
      <c r="D111" s="27"/>
      <c r="E111" s="166"/>
    </row>
    <row r="112" spans="1:5" s="7" customFormat="1" ht="20.25" x14ac:dyDescent="0.25">
      <c r="A112" s="26"/>
      <c r="B112" s="26"/>
      <c r="C112" s="27"/>
      <c r="D112" s="27"/>
      <c r="E112" s="166"/>
    </row>
    <row r="113" spans="1:5" s="7" customFormat="1" ht="20.25" x14ac:dyDescent="0.25">
      <c r="A113" s="26"/>
      <c r="B113" s="26"/>
      <c r="C113" s="27"/>
      <c r="D113" s="27"/>
      <c r="E113" s="166"/>
    </row>
    <row r="114" spans="1:5" s="7" customFormat="1" ht="20.25" x14ac:dyDescent="0.25">
      <c r="A114" s="26"/>
      <c r="B114" s="26"/>
      <c r="C114" s="27"/>
      <c r="D114" s="27"/>
      <c r="E114" s="166"/>
    </row>
    <row r="115" spans="1:5" s="7" customFormat="1" ht="20.25" x14ac:dyDescent="0.25">
      <c r="A115" s="26"/>
      <c r="B115" s="26"/>
      <c r="C115" s="27"/>
      <c r="D115" s="27"/>
      <c r="E115" s="166"/>
    </row>
    <row r="116" spans="1:5" s="7" customFormat="1" ht="20.25" x14ac:dyDescent="0.25">
      <c r="A116" s="26"/>
      <c r="B116" s="26"/>
      <c r="C116" s="27"/>
      <c r="D116" s="27"/>
      <c r="E116" s="166"/>
    </row>
    <row r="117" spans="1:5" s="7" customFormat="1" ht="20.25" x14ac:dyDescent="0.25">
      <c r="A117" s="26"/>
      <c r="B117" s="26"/>
      <c r="C117" s="27"/>
      <c r="D117" s="27"/>
      <c r="E117" s="166"/>
    </row>
    <row r="118" spans="1:5" s="7" customFormat="1" ht="20.25" x14ac:dyDescent="0.25">
      <c r="A118" s="26"/>
      <c r="B118" s="26"/>
      <c r="C118" s="27"/>
      <c r="D118" s="27"/>
      <c r="E118" s="166"/>
    </row>
    <row r="119" spans="1:5" s="7" customFormat="1" ht="20.25" x14ac:dyDescent="0.25">
      <c r="A119" s="26"/>
      <c r="B119" s="26"/>
      <c r="C119" s="27"/>
      <c r="D119" s="27"/>
      <c r="E119" s="166"/>
    </row>
    <row r="120" spans="1:5" s="7" customFormat="1" ht="20.25" x14ac:dyDescent="0.25">
      <c r="A120" s="26"/>
      <c r="B120" s="26"/>
      <c r="C120" s="27"/>
      <c r="D120" s="27"/>
      <c r="E120" s="166"/>
    </row>
    <row r="121" spans="1:5" s="7" customFormat="1" ht="20.25" x14ac:dyDescent="0.25">
      <c r="A121" s="26"/>
      <c r="B121" s="26"/>
      <c r="C121" s="27"/>
      <c r="D121" s="27"/>
      <c r="E121" s="166"/>
    </row>
    <row r="122" spans="1:5" s="7" customFormat="1" ht="20.25" x14ac:dyDescent="0.25">
      <c r="A122" s="26"/>
      <c r="B122" s="26"/>
      <c r="C122" s="27"/>
      <c r="D122" s="27"/>
      <c r="E122" s="166"/>
    </row>
    <row r="123" spans="1:5" s="7" customFormat="1" ht="20.25" x14ac:dyDescent="0.25">
      <c r="A123" s="26"/>
      <c r="B123" s="26"/>
      <c r="C123" s="27"/>
      <c r="D123" s="27"/>
      <c r="E123" s="166"/>
    </row>
    <row r="124" spans="1:5" s="7" customFormat="1" ht="20.25" x14ac:dyDescent="0.25">
      <c r="A124" s="26"/>
      <c r="B124" s="26"/>
      <c r="C124" s="27"/>
      <c r="D124" s="27"/>
      <c r="E124" s="166"/>
    </row>
    <row r="125" spans="1:5" s="7" customFormat="1" ht="20.25" x14ac:dyDescent="0.25">
      <c r="A125" s="26"/>
      <c r="B125" s="26"/>
      <c r="C125" s="27"/>
      <c r="D125" s="27"/>
      <c r="E125" s="166"/>
    </row>
    <row r="126" spans="1:5" s="7" customFormat="1" ht="20.25" x14ac:dyDescent="0.25">
      <c r="A126" s="26"/>
      <c r="B126" s="26"/>
      <c r="C126" s="27"/>
      <c r="D126" s="27"/>
      <c r="E126" s="166"/>
    </row>
    <row r="127" spans="1:5" s="7" customFormat="1" ht="20.25" x14ac:dyDescent="0.25">
      <c r="A127" s="26"/>
      <c r="B127" s="26"/>
      <c r="C127" s="27"/>
      <c r="D127" s="27"/>
      <c r="E127" s="166"/>
    </row>
    <row r="128" spans="1:5" s="7" customFormat="1" ht="20.25" x14ac:dyDescent="0.25">
      <c r="A128" s="26"/>
      <c r="B128" s="26"/>
      <c r="C128" s="27"/>
      <c r="D128" s="27"/>
      <c r="E128" s="166"/>
    </row>
    <row r="129" spans="1:5" s="7" customFormat="1" ht="20.25" x14ac:dyDescent="0.25">
      <c r="A129" s="26"/>
      <c r="B129" s="26"/>
      <c r="C129" s="27"/>
      <c r="D129" s="27"/>
      <c r="E129" s="166"/>
    </row>
    <row r="130" spans="1:5" s="7" customFormat="1" ht="20.25" x14ac:dyDescent="0.25">
      <c r="A130" s="26"/>
      <c r="B130" s="26"/>
      <c r="C130" s="27"/>
      <c r="D130" s="27"/>
      <c r="E130" s="166"/>
    </row>
    <row r="131" spans="1:5" s="7" customFormat="1" ht="20.25" x14ac:dyDescent="0.25">
      <c r="A131" s="26"/>
      <c r="B131" s="26"/>
      <c r="C131" s="27"/>
      <c r="D131" s="27"/>
      <c r="E131" s="166"/>
    </row>
    <row r="132" spans="1:5" s="7" customFormat="1" ht="20.25" x14ac:dyDescent="0.25">
      <c r="A132" s="26"/>
      <c r="B132" s="26"/>
      <c r="C132" s="27"/>
      <c r="D132" s="27"/>
      <c r="E132" s="166"/>
    </row>
    <row r="133" spans="1:5" s="7" customFormat="1" ht="20.25" x14ac:dyDescent="0.25">
      <c r="A133" s="26"/>
      <c r="B133" s="26"/>
      <c r="C133" s="27"/>
      <c r="D133" s="27"/>
      <c r="E133" s="166"/>
    </row>
    <row r="134" spans="1:5" s="7" customFormat="1" ht="20.25" x14ac:dyDescent="0.25">
      <c r="A134" s="26"/>
      <c r="B134" s="26"/>
      <c r="C134" s="27"/>
      <c r="D134" s="27"/>
      <c r="E134" s="166"/>
    </row>
    <row r="135" spans="1:5" s="7" customFormat="1" ht="20.25" x14ac:dyDescent="0.25">
      <c r="A135" s="26"/>
      <c r="B135" s="26"/>
      <c r="C135" s="27"/>
      <c r="D135" s="27"/>
      <c r="E135" s="166"/>
    </row>
    <row r="136" spans="1:5" s="7" customFormat="1" ht="20.25" x14ac:dyDescent="0.25">
      <c r="A136" s="26"/>
      <c r="B136" s="26"/>
      <c r="C136" s="27"/>
      <c r="D136" s="27"/>
      <c r="E136" s="166"/>
    </row>
    <row r="137" spans="1:5" s="7" customFormat="1" ht="20.25" x14ac:dyDescent="0.25">
      <c r="A137" s="26"/>
      <c r="B137" s="26"/>
      <c r="C137" s="27"/>
      <c r="D137" s="27"/>
      <c r="E137" s="166"/>
    </row>
    <row r="138" spans="1:5" s="7" customFormat="1" ht="20.25" x14ac:dyDescent="0.25">
      <c r="A138" s="26"/>
      <c r="B138" s="26"/>
      <c r="C138" s="27"/>
      <c r="D138" s="27"/>
      <c r="E138" s="166"/>
    </row>
    <row r="139" spans="1:5" s="7" customFormat="1" ht="20.25" x14ac:dyDescent="0.25">
      <c r="A139" s="26"/>
      <c r="B139" s="26"/>
      <c r="C139" s="27"/>
      <c r="D139" s="27"/>
      <c r="E139" s="166"/>
    </row>
    <row r="140" spans="1:5" s="7" customFormat="1" ht="20.25" x14ac:dyDescent="0.25">
      <c r="A140" s="26"/>
      <c r="B140" s="26"/>
      <c r="C140" s="27"/>
      <c r="D140" s="27"/>
      <c r="E140" s="166"/>
    </row>
    <row r="141" spans="1:5" s="7" customFormat="1" ht="20.25" x14ac:dyDescent="0.25">
      <c r="A141" s="26"/>
      <c r="B141" s="26"/>
      <c r="C141" s="27"/>
      <c r="D141" s="27"/>
      <c r="E141" s="166"/>
    </row>
    <row r="142" spans="1:5" s="7" customFormat="1" ht="20.25" x14ac:dyDescent="0.25">
      <c r="A142" s="26"/>
      <c r="B142" s="26"/>
      <c r="C142" s="27"/>
      <c r="D142" s="27"/>
      <c r="E142" s="166"/>
    </row>
    <row r="143" spans="1:5" s="7" customFormat="1" ht="20.25" x14ac:dyDescent="0.25">
      <c r="A143" s="26"/>
      <c r="B143" s="26"/>
      <c r="C143" s="27"/>
      <c r="D143" s="27"/>
      <c r="E143" s="166"/>
    </row>
    <row r="144" spans="1:5" s="7" customFormat="1" ht="20.25" x14ac:dyDescent="0.25">
      <c r="A144" s="26"/>
      <c r="B144" s="26"/>
      <c r="C144" s="27"/>
      <c r="D144" s="27"/>
      <c r="E144" s="166"/>
    </row>
    <row r="145" spans="1:5" s="7" customFormat="1" ht="20.25" x14ac:dyDescent="0.25">
      <c r="A145" s="26"/>
      <c r="B145" s="26"/>
      <c r="C145" s="27"/>
      <c r="D145" s="27"/>
      <c r="E145" s="166"/>
    </row>
    <row r="146" spans="1:5" s="7" customFormat="1" ht="20.25" x14ac:dyDescent="0.25">
      <c r="A146" s="26"/>
      <c r="B146" s="26"/>
      <c r="C146" s="27"/>
      <c r="D146" s="27"/>
      <c r="E146" s="166"/>
    </row>
    <row r="147" spans="1:5" s="7" customFormat="1" ht="20.25" x14ac:dyDescent="0.25">
      <c r="A147" s="26"/>
      <c r="B147" s="26"/>
      <c r="C147" s="27"/>
      <c r="D147" s="27"/>
      <c r="E147" s="166"/>
    </row>
    <row r="148" spans="1:5" s="7" customFormat="1" ht="20.25" x14ac:dyDescent="0.25">
      <c r="A148" s="26"/>
      <c r="B148" s="26"/>
      <c r="C148" s="27"/>
      <c r="D148" s="27"/>
      <c r="E148" s="166"/>
    </row>
    <row r="149" spans="1:5" s="7" customFormat="1" ht="20.25" x14ac:dyDescent="0.25">
      <c r="A149" s="26"/>
      <c r="B149" s="26"/>
      <c r="C149" s="27"/>
      <c r="D149" s="27"/>
      <c r="E149" s="166"/>
    </row>
    <row r="150" spans="1:5" s="7" customFormat="1" ht="20.25" x14ac:dyDescent="0.25">
      <c r="A150" s="26"/>
      <c r="B150" s="26"/>
      <c r="C150" s="27"/>
      <c r="D150" s="27"/>
      <c r="E150" s="166"/>
    </row>
    <row r="151" spans="1:5" s="7" customFormat="1" ht="20.25" x14ac:dyDescent="0.25">
      <c r="A151" s="26"/>
      <c r="B151" s="26"/>
      <c r="C151" s="27"/>
      <c r="D151" s="27"/>
      <c r="E151" s="166"/>
    </row>
    <row r="152" spans="1:5" s="7" customFormat="1" ht="20.25" x14ac:dyDescent="0.25">
      <c r="A152" s="26"/>
      <c r="B152" s="26"/>
      <c r="C152" s="27"/>
      <c r="D152" s="27"/>
      <c r="E152" s="166"/>
    </row>
    <row r="153" spans="1:5" s="7" customFormat="1" ht="20.25" x14ac:dyDescent="0.25">
      <c r="A153" s="26"/>
      <c r="B153" s="26"/>
      <c r="C153" s="27"/>
      <c r="D153" s="27"/>
      <c r="E153" s="166"/>
    </row>
    <row r="154" spans="1:5" s="7" customFormat="1" ht="20.25" x14ac:dyDescent="0.25">
      <c r="A154" s="26"/>
      <c r="B154" s="26"/>
      <c r="C154" s="27"/>
      <c r="D154" s="27"/>
      <c r="E154" s="166"/>
    </row>
    <row r="155" spans="1:5" s="7" customFormat="1" ht="20.25" x14ac:dyDescent="0.25">
      <c r="A155" s="26"/>
      <c r="B155" s="26"/>
      <c r="C155" s="27"/>
      <c r="D155" s="27"/>
      <c r="E155" s="166"/>
    </row>
    <row r="156" spans="1:5" s="7" customFormat="1" ht="20.25" x14ac:dyDescent="0.25">
      <c r="A156" s="26"/>
      <c r="B156" s="26"/>
      <c r="C156" s="27"/>
      <c r="D156" s="27"/>
      <c r="E156" s="166"/>
    </row>
    <row r="157" spans="1:5" s="7" customFormat="1" ht="20.25" x14ac:dyDescent="0.25">
      <c r="A157" s="26"/>
      <c r="B157" s="26"/>
      <c r="C157" s="27"/>
      <c r="D157" s="27"/>
      <c r="E157" s="166"/>
    </row>
    <row r="158" spans="1:5" s="7" customFormat="1" ht="20.25" x14ac:dyDescent="0.25">
      <c r="A158" s="26"/>
      <c r="B158" s="26"/>
      <c r="C158" s="27"/>
      <c r="D158" s="27"/>
      <c r="E158" s="166"/>
    </row>
    <row r="159" spans="1:5" s="7" customFormat="1" ht="20.25" x14ac:dyDescent="0.25">
      <c r="A159" s="26"/>
      <c r="B159" s="26"/>
      <c r="C159" s="27"/>
      <c r="D159" s="27"/>
      <c r="E159" s="166"/>
    </row>
    <row r="160" spans="1:5" s="7" customFormat="1" ht="20.25" x14ac:dyDescent="0.25">
      <c r="A160" s="26"/>
      <c r="B160" s="26"/>
      <c r="C160" s="27"/>
      <c r="D160" s="27"/>
      <c r="E160" s="166"/>
    </row>
    <row r="161" spans="1:5" s="7" customFormat="1" ht="20.25" x14ac:dyDescent="0.25">
      <c r="A161" s="26"/>
      <c r="B161" s="26"/>
      <c r="C161" s="27"/>
      <c r="D161" s="27"/>
      <c r="E161" s="166"/>
    </row>
    <row r="162" spans="1:5" s="7" customFormat="1" ht="20.25" x14ac:dyDescent="0.25">
      <c r="A162" s="26"/>
      <c r="B162" s="26"/>
      <c r="C162" s="27"/>
      <c r="D162" s="27"/>
      <c r="E162" s="166"/>
    </row>
    <row r="163" spans="1:5" s="7" customFormat="1" ht="20.25" x14ac:dyDescent="0.25">
      <c r="A163" s="26"/>
      <c r="B163" s="26"/>
      <c r="C163" s="27"/>
      <c r="D163" s="27"/>
      <c r="E163" s="166"/>
    </row>
    <row r="164" spans="1:5" s="7" customFormat="1" ht="20.25" x14ac:dyDescent="0.25">
      <c r="A164" s="26"/>
      <c r="B164" s="26"/>
      <c r="C164" s="27"/>
      <c r="D164" s="27"/>
      <c r="E164" s="166"/>
    </row>
    <row r="165" spans="1:5" s="7" customFormat="1" ht="20.25" x14ac:dyDescent="0.25">
      <c r="A165" s="26"/>
      <c r="B165" s="26"/>
      <c r="C165" s="27"/>
      <c r="D165" s="27"/>
      <c r="E165" s="166"/>
    </row>
    <row r="166" spans="1:5" s="7" customFormat="1" ht="20.25" x14ac:dyDescent="0.25">
      <c r="A166" s="26"/>
      <c r="B166" s="26"/>
      <c r="C166" s="27"/>
      <c r="D166" s="27"/>
      <c r="E166" s="166"/>
    </row>
    <row r="167" spans="1:5" s="7" customFormat="1" ht="20.25" x14ac:dyDescent="0.25">
      <c r="A167" s="26"/>
      <c r="B167" s="26"/>
      <c r="C167" s="27"/>
      <c r="D167" s="27"/>
      <c r="E167" s="166"/>
    </row>
    <row r="168" spans="1:5" s="7" customFormat="1" ht="20.25" x14ac:dyDescent="0.25">
      <c r="A168" s="26"/>
      <c r="B168" s="26"/>
      <c r="C168" s="27"/>
      <c r="D168" s="27"/>
      <c r="E168" s="166"/>
    </row>
    <row r="169" spans="1:5" s="7" customFormat="1" ht="20.25" x14ac:dyDescent="0.25">
      <c r="A169" s="26"/>
      <c r="B169" s="26"/>
      <c r="C169" s="27"/>
      <c r="D169" s="27"/>
      <c r="E169" s="166"/>
    </row>
    <row r="170" spans="1:5" s="7" customFormat="1" ht="20.25" x14ac:dyDescent="0.25">
      <c r="A170" s="26"/>
      <c r="B170" s="26"/>
      <c r="C170" s="27"/>
      <c r="D170" s="27"/>
      <c r="E170" s="166"/>
    </row>
    <row r="171" spans="1:5" s="7" customFormat="1" ht="20.25" x14ac:dyDescent="0.25">
      <c r="A171" s="26"/>
      <c r="B171" s="26"/>
      <c r="C171" s="27"/>
      <c r="D171" s="27"/>
      <c r="E171" s="166"/>
    </row>
    <row r="172" spans="1:5" s="7" customFormat="1" ht="20.25" x14ac:dyDescent="0.25">
      <c r="A172" s="26"/>
      <c r="B172" s="26"/>
      <c r="C172" s="27"/>
      <c r="D172" s="27"/>
      <c r="E172" s="166"/>
    </row>
    <row r="173" spans="1:5" s="7" customFormat="1" ht="20.25" x14ac:dyDescent="0.25">
      <c r="A173" s="26"/>
      <c r="B173" s="26"/>
      <c r="C173" s="27"/>
      <c r="D173" s="27"/>
      <c r="E173" s="166"/>
    </row>
    <row r="174" spans="1:5" s="7" customFormat="1" ht="20.25" x14ac:dyDescent="0.25">
      <c r="A174" s="26"/>
      <c r="B174" s="26"/>
      <c r="C174" s="27"/>
      <c r="D174" s="27"/>
      <c r="E174" s="166"/>
    </row>
    <row r="175" spans="1:5" s="7" customFormat="1" ht="20.25" x14ac:dyDescent="0.25">
      <c r="A175" s="26"/>
      <c r="B175" s="26"/>
      <c r="C175" s="27"/>
      <c r="D175" s="27"/>
      <c r="E175" s="166"/>
    </row>
    <row r="176" spans="1:5" s="7" customFormat="1" ht="20.25" x14ac:dyDescent="0.25">
      <c r="A176" s="26"/>
      <c r="B176" s="26"/>
      <c r="C176" s="27"/>
      <c r="D176" s="27"/>
      <c r="E176" s="166"/>
    </row>
    <row r="177" spans="1:5" s="7" customFormat="1" ht="20.25" x14ac:dyDescent="0.25">
      <c r="A177" s="26"/>
      <c r="B177" s="26"/>
      <c r="C177" s="27"/>
      <c r="D177" s="27"/>
      <c r="E177" s="166"/>
    </row>
    <row r="178" spans="1:5" s="7" customFormat="1" ht="20.25" x14ac:dyDescent="0.25">
      <c r="A178" s="26"/>
      <c r="B178" s="26"/>
      <c r="C178" s="27"/>
      <c r="D178" s="27"/>
      <c r="E178" s="166"/>
    </row>
    <row r="179" spans="1:5" s="7" customFormat="1" ht="20.25" x14ac:dyDescent="0.25">
      <c r="A179" s="26"/>
      <c r="B179" s="26"/>
      <c r="C179" s="27"/>
      <c r="D179" s="27"/>
      <c r="E179" s="166"/>
    </row>
    <row r="180" spans="1:5" s="7" customFormat="1" ht="20.25" x14ac:dyDescent="0.25">
      <c r="A180" s="26"/>
      <c r="B180" s="26"/>
      <c r="C180" s="27"/>
      <c r="D180" s="27"/>
      <c r="E180" s="166"/>
    </row>
    <row r="181" spans="1:5" s="7" customFormat="1" ht="20.25" x14ac:dyDescent="0.25">
      <c r="A181" s="26"/>
      <c r="B181" s="26"/>
      <c r="C181" s="27"/>
      <c r="D181" s="27"/>
      <c r="E181" s="166"/>
    </row>
    <row r="182" spans="1:5" s="7" customFormat="1" ht="20.25" x14ac:dyDescent="0.25">
      <c r="A182" s="26"/>
      <c r="B182" s="26"/>
      <c r="C182" s="27"/>
      <c r="D182" s="27"/>
      <c r="E182" s="166"/>
    </row>
    <row r="183" spans="1:5" s="7" customFormat="1" ht="20.25" x14ac:dyDescent="0.25">
      <c r="A183" s="26"/>
      <c r="B183" s="26"/>
      <c r="C183" s="27"/>
      <c r="D183" s="27"/>
      <c r="E183" s="166"/>
    </row>
    <row r="184" spans="1:5" s="7" customFormat="1" ht="20.25" x14ac:dyDescent="0.25">
      <c r="A184" s="26"/>
      <c r="B184" s="26"/>
      <c r="C184" s="27"/>
      <c r="D184" s="27"/>
      <c r="E184" s="166"/>
    </row>
    <row r="185" spans="1:5" s="7" customFormat="1" ht="20.25" x14ac:dyDescent="0.25">
      <c r="A185" s="26"/>
      <c r="B185" s="26"/>
      <c r="C185" s="27"/>
      <c r="D185" s="27"/>
      <c r="E185" s="166"/>
    </row>
    <row r="186" spans="1:5" s="7" customFormat="1" ht="20.25" x14ac:dyDescent="0.25">
      <c r="A186" s="26"/>
      <c r="B186" s="26"/>
      <c r="C186" s="27"/>
      <c r="D186" s="27"/>
      <c r="E186" s="166"/>
    </row>
    <row r="187" spans="1:5" s="7" customFormat="1" ht="20.25" x14ac:dyDescent="0.25">
      <c r="A187" s="26"/>
      <c r="B187" s="26"/>
      <c r="C187" s="27"/>
      <c r="D187" s="27"/>
      <c r="E187" s="166"/>
    </row>
    <row r="188" spans="1:5" s="7" customFormat="1" ht="20.25" x14ac:dyDescent="0.25">
      <c r="A188" s="26"/>
      <c r="B188" s="26"/>
      <c r="C188" s="27"/>
      <c r="D188" s="27"/>
      <c r="E188" s="166"/>
    </row>
    <row r="189" spans="1:5" s="7" customFormat="1" ht="20.25" x14ac:dyDescent="0.25">
      <c r="A189" s="26"/>
      <c r="B189" s="26"/>
      <c r="C189" s="27"/>
      <c r="D189" s="27"/>
      <c r="E189" s="166"/>
    </row>
    <row r="190" spans="1:5" s="7" customFormat="1" ht="20.25" x14ac:dyDescent="0.25">
      <c r="A190" s="26"/>
      <c r="B190" s="26"/>
      <c r="C190" s="27"/>
      <c r="D190" s="27"/>
      <c r="E190" s="166"/>
    </row>
    <row r="191" spans="1:5" s="7" customFormat="1" ht="20.25" x14ac:dyDescent="0.25">
      <c r="A191" s="26"/>
      <c r="B191" s="26"/>
      <c r="C191" s="27"/>
      <c r="D191" s="27"/>
      <c r="E191" s="166"/>
    </row>
    <row r="192" spans="1:5" s="7" customFormat="1" ht="20.25" x14ac:dyDescent="0.25">
      <c r="A192" s="26"/>
      <c r="B192" s="26"/>
      <c r="C192" s="27"/>
      <c r="D192" s="27"/>
      <c r="E192" s="166"/>
    </row>
    <row r="193" spans="1:5" s="7" customFormat="1" ht="20.25" x14ac:dyDescent="0.25">
      <c r="A193" s="26"/>
      <c r="B193" s="26"/>
      <c r="C193" s="27"/>
      <c r="D193" s="27"/>
      <c r="E193" s="166"/>
    </row>
    <row r="194" spans="1:5" s="7" customFormat="1" ht="20.25" x14ac:dyDescent="0.25">
      <c r="A194" s="26"/>
      <c r="B194" s="26"/>
      <c r="C194" s="27"/>
      <c r="D194" s="27"/>
      <c r="E194" s="166"/>
    </row>
    <row r="195" spans="1:5" s="7" customFormat="1" ht="20.25" x14ac:dyDescent="0.25">
      <c r="A195" s="26"/>
      <c r="B195" s="26"/>
      <c r="C195" s="27"/>
      <c r="D195" s="27"/>
      <c r="E195" s="166"/>
    </row>
    <row r="196" spans="1:5" s="7" customFormat="1" ht="20.25" x14ac:dyDescent="0.25">
      <c r="A196" s="26"/>
      <c r="B196" s="26"/>
      <c r="C196" s="27"/>
      <c r="D196" s="27"/>
      <c r="E196" s="166"/>
    </row>
    <row r="197" spans="1:5" s="7" customFormat="1" ht="20.25" x14ac:dyDescent="0.25">
      <c r="A197" s="26"/>
      <c r="B197" s="26"/>
      <c r="C197" s="27"/>
      <c r="D197" s="27"/>
      <c r="E197" s="166"/>
    </row>
    <row r="198" spans="1:5" s="7" customFormat="1" ht="20.25" x14ac:dyDescent="0.25">
      <c r="A198" s="26"/>
      <c r="B198" s="26"/>
      <c r="C198" s="27"/>
      <c r="D198" s="27"/>
      <c r="E198" s="166"/>
    </row>
    <row r="199" spans="1:5" s="7" customFormat="1" ht="20.25" x14ac:dyDescent="0.25">
      <c r="A199" s="26"/>
      <c r="B199" s="26"/>
      <c r="C199" s="27"/>
      <c r="D199" s="27"/>
      <c r="E199" s="166"/>
    </row>
    <row r="200" spans="1:5" s="7" customFormat="1" ht="20.25" x14ac:dyDescent="0.25">
      <c r="A200" s="26"/>
      <c r="B200" s="26"/>
      <c r="C200" s="27"/>
      <c r="D200" s="27"/>
      <c r="E200" s="166"/>
    </row>
    <row r="201" spans="1:5" s="7" customFormat="1" ht="20.25" x14ac:dyDescent="0.25">
      <c r="A201" s="26"/>
      <c r="B201" s="26"/>
      <c r="C201" s="27"/>
      <c r="D201" s="27"/>
      <c r="E201" s="166"/>
    </row>
    <row r="202" spans="1:5" s="7" customFormat="1" ht="20.25" x14ac:dyDescent="0.25">
      <c r="A202" s="26"/>
      <c r="B202" s="26"/>
      <c r="C202" s="27"/>
      <c r="D202" s="27"/>
      <c r="E202" s="166"/>
    </row>
    <row r="203" spans="1:5" s="7" customFormat="1" ht="20.25" x14ac:dyDescent="0.25">
      <c r="A203" s="26"/>
      <c r="B203" s="26"/>
      <c r="C203" s="27"/>
      <c r="D203" s="27"/>
      <c r="E203" s="166"/>
    </row>
    <row r="204" spans="1:5" s="7" customFormat="1" ht="20.25" x14ac:dyDescent="0.25">
      <c r="A204" s="26"/>
      <c r="B204" s="26"/>
      <c r="C204" s="27"/>
      <c r="D204" s="27"/>
      <c r="E204" s="166"/>
    </row>
    <row r="205" spans="1:5" s="7" customFormat="1" ht="20.25" x14ac:dyDescent="0.25">
      <c r="A205" s="26"/>
      <c r="B205" s="26"/>
      <c r="C205" s="27"/>
      <c r="D205" s="27"/>
      <c r="E205" s="166"/>
    </row>
    <row r="206" spans="1:5" s="7" customFormat="1" ht="20.25" x14ac:dyDescent="0.25">
      <c r="A206" s="26"/>
      <c r="B206" s="26"/>
      <c r="C206" s="27"/>
      <c r="D206" s="27"/>
      <c r="E206" s="166"/>
    </row>
    <row r="207" spans="1:5" s="7" customFormat="1" ht="20.25" x14ac:dyDescent="0.25">
      <c r="A207" s="26"/>
      <c r="B207" s="26"/>
      <c r="C207" s="27"/>
      <c r="D207" s="27"/>
      <c r="E207" s="166"/>
    </row>
    <row r="208" spans="1:5" s="7" customFormat="1" ht="20.25" x14ac:dyDescent="0.25">
      <c r="A208" s="26"/>
      <c r="B208" s="26"/>
      <c r="C208" s="27"/>
      <c r="D208" s="27"/>
      <c r="E208" s="166"/>
    </row>
    <row r="209" spans="1:5" s="7" customFormat="1" ht="20.25" x14ac:dyDescent="0.25">
      <c r="A209" s="26"/>
      <c r="B209" s="26"/>
      <c r="C209" s="27"/>
      <c r="D209" s="27"/>
      <c r="E209" s="166"/>
    </row>
    <row r="210" spans="1:5" s="7" customFormat="1" ht="20.25" x14ac:dyDescent="0.25">
      <c r="A210" s="26"/>
      <c r="B210" s="26"/>
      <c r="C210" s="27"/>
      <c r="D210" s="27"/>
      <c r="E210" s="166"/>
    </row>
    <row r="211" spans="1:5" s="7" customFormat="1" ht="20.25" x14ac:dyDescent="0.25">
      <c r="A211" s="26"/>
      <c r="B211" s="26"/>
      <c r="C211" s="27"/>
      <c r="D211" s="27"/>
      <c r="E211" s="166"/>
    </row>
    <row r="212" spans="1:5" s="7" customFormat="1" ht="20.25" x14ac:dyDescent="0.25">
      <c r="A212" s="26"/>
      <c r="B212" s="26"/>
      <c r="C212" s="27"/>
      <c r="D212" s="27"/>
      <c r="E212" s="166"/>
    </row>
    <row r="213" spans="1:5" s="7" customFormat="1" ht="20.25" x14ac:dyDescent="0.25">
      <c r="A213" s="26"/>
      <c r="B213" s="26"/>
      <c r="C213" s="27"/>
      <c r="D213" s="27"/>
      <c r="E213" s="166"/>
    </row>
    <row r="214" spans="1:5" s="7" customFormat="1" ht="20.25" x14ac:dyDescent="0.25">
      <c r="A214" s="26"/>
      <c r="B214" s="26"/>
      <c r="C214" s="27"/>
      <c r="D214" s="27"/>
      <c r="E214" s="166"/>
    </row>
    <row r="215" spans="1:5" s="7" customFormat="1" ht="20.25" x14ac:dyDescent="0.25">
      <c r="A215" s="26"/>
      <c r="B215" s="26"/>
      <c r="C215" s="27"/>
      <c r="D215" s="27"/>
      <c r="E215" s="166"/>
    </row>
    <row r="216" spans="1:5" s="7" customFormat="1" ht="20.25" x14ac:dyDescent="0.25">
      <c r="A216" s="26"/>
      <c r="B216" s="26"/>
      <c r="C216" s="27"/>
      <c r="D216" s="27"/>
      <c r="E216" s="166"/>
    </row>
    <row r="217" spans="1:5" s="7" customFormat="1" ht="20.25" x14ac:dyDescent="0.25">
      <c r="A217" s="26"/>
      <c r="B217" s="26"/>
      <c r="C217" s="27"/>
      <c r="D217" s="27"/>
      <c r="E217" s="166"/>
    </row>
    <row r="218" spans="1:5" s="7" customFormat="1" ht="20.25" x14ac:dyDescent="0.25">
      <c r="A218" s="26"/>
      <c r="B218" s="26"/>
      <c r="C218" s="27"/>
      <c r="D218" s="27"/>
      <c r="E218" s="166"/>
    </row>
    <row r="219" spans="1:5" s="7" customFormat="1" ht="20.25" x14ac:dyDescent="0.25">
      <c r="A219" s="26"/>
      <c r="B219" s="26"/>
      <c r="C219" s="27"/>
      <c r="D219" s="27"/>
      <c r="E219" s="166"/>
    </row>
    <row r="220" spans="1:5" s="7" customFormat="1" ht="20.25" x14ac:dyDescent="0.25">
      <c r="A220" s="26"/>
      <c r="B220" s="26"/>
      <c r="C220" s="27"/>
      <c r="D220" s="27"/>
      <c r="E220" s="166"/>
    </row>
    <row r="221" spans="1:5" s="7" customFormat="1" ht="20.25" x14ac:dyDescent="0.25">
      <c r="A221" s="26"/>
      <c r="B221" s="26"/>
      <c r="C221" s="27"/>
      <c r="D221" s="27"/>
      <c r="E221" s="166"/>
    </row>
    <row r="222" spans="1:5" s="7" customFormat="1" ht="20.25" x14ac:dyDescent="0.25">
      <c r="A222" s="26"/>
      <c r="B222" s="26"/>
      <c r="C222" s="27"/>
      <c r="D222" s="27"/>
      <c r="E222" s="166"/>
    </row>
    <row r="223" spans="1:5" s="7" customFormat="1" ht="20.25" x14ac:dyDescent="0.25">
      <c r="A223" s="26"/>
      <c r="B223" s="26"/>
      <c r="C223" s="27"/>
      <c r="D223" s="27"/>
      <c r="E223" s="166"/>
    </row>
    <row r="224" spans="1:5" s="7" customFormat="1" ht="20.25" x14ac:dyDescent="0.25">
      <c r="A224" s="26"/>
      <c r="B224" s="26"/>
      <c r="C224" s="27"/>
      <c r="D224" s="27"/>
      <c r="E224" s="166"/>
    </row>
    <row r="225" spans="1:7" s="7" customFormat="1" ht="20.25" x14ac:dyDescent="0.25">
      <c r="A225" s="26"/>
      <c r="B225" s="26"/>
      <c r="C225" s="27"/>
      <c r="D225" s="27"/>
      <c r="E225" s="166"/>
    </row>
    <row r="226" spans="1:7" s="7" customFormat="1" ht="20.25" x14ac:dyDescent="0.25">
      <c r="A226" s="26"/>
      <c r="B226" s="26"/>
      <c r="C226" s="27"/>
      <c r="D226" s="27"/>
      <c r="E226" s="166"/>
    </row>
    <row r="227" spans="1:7" s="7" customFormat="1" ht="20.25" x14ac:dyDescent="0.25">
      <c r="A227" s="26"/>
      <c r="B227" s="26"/>
      <c r="C227" s="27"/>
      <c r="D227" s="27"/>
      <c r="E227" s="166"/>
    </row>
    <row r="228" spans="1:7" s="7" customFormat="1" ht="20.25" x14ac:dyDescent="0.25">
      <c r="A228" s="26"/>
      <c r="B228" s="26"/>
      <c r="C228" s="27"/>
      <c r="D228" s="27"/>
      <c r="E228" s="166"/>
    </row>
    <row r="229" spans="1:7" s="7" customFormat="1" ht="20.25" x14ac:dyDescent="0.25">
      <c r="A229" s="26"/>
      <c r="B229" s="26"/>
      <c r="C229" s="27"/>
      <c r="D229" s="27"/>
      <c r="E229" s="166"/>
    </row>
    <row r="230" spans="1:7" s="7" customFormat="1" ht="20.25" x14ac:dyDescent="0.25">
      <c r="A230" s="26"/>
      <c r="B230" s="26"/>
      <c r="C230" s="27"/>
      <c r="D230" s="27"/>
      <c r="E230" s="166"/>
    </row>
    <row r="231" spans="1:7" ht="20.25" x14ac:dyDescent="0.25">
      <c r="A231" s="26"/>
      <c r="B231" s="29"/>
      <c r="C231" s="30"/>
      <c r="D231" s="30"/>
    </row>
    <row r="232" spans="1:7" ht="20.25" x14ac:dyDescent="0.25">
      <c r="A232" s="26"/>
      <c r="B232" s="29"/>
      <c r="C232" s="30"/>
      <c r="D232" s="30"/>
    </row>
    <row r="233" spans="1:7" ht="20.25" x14ac:dyDescent="0.25">
      <c r="A233" s="26"/>
      <c r="B233" s="29"/>
      <c r="C233" s="30"/>
      <c r="D233" s="30"/>
    </row>
    <row r="234" spans="1:7" ht="20.25" x14ac:dyDescent="0.25">
      <c r="A234" s="26"/>
      <c r="B234" s="29"/>
      <c r="C234" s="30"/>
      <c r="D234" s="30"/>
    </row>
    <row r="235" spans="1:7" ht="20.25" x14ac:dyDescent="0.25">
      <c r="A235" s="26"/>
      <c r="B235" s="29"/>
      <c r="C235" s="30"/>
      <c r="D235" s="30"/>
    </row>
    <row r="236" spans="1:7" x14ac:dyDescent="0.25">
      <c r="A236" s="7"/>
      <c r="B236" s="29"/>
      <c r="C236" s="29"/>
      <c r="D236" s="29"/>
    </row>
    <row r="237" spans="1:7" ht="20.25" x14ac:dyDescent="0.25">
      <c r="A237" s="7"/>
      <c r="B237" s="31" t="s">
        <v>136</v>
      </c>
      <c r="C237" s="31" t="s">
        <v>137</v>
      </c>
      <c r="D237" t="s">
        <v>136</v>
      </c>
      <c r="E237" s="158" t="s">
        <v>137</v>
      </c>
    </row>
    <row r="238" spans="1:7" ht="21" x14ac:dyDescent="0.35">
      <c r="A238" s="7"/>
      <c r="B238" s="32" t="s">
        <v>138</v>
      </c>
      <c r="C238" s="32" t="s">
        <v>139</v>
      </c>
      <c r="D238" t="s">
        <v>138</v>
      </c>
      <c r="F238" t="s">
        <v>138</v>
      </c>
      <c r="G238" t="e">
        <f>IF(NOT(ISERROR(MATCH(F238,_xlfn.ANCHORARRAY(B249),0))),#REF!&amp;"Por favor no seleccionar los criterios de impacto",F238)</f>
        <v>#REF!</v>
      </c>
    </row>
    <row r="239" spans="1:7" ht="21" x14ac:dyDescent="0.35">
      <c r="A239" s="7"/>
      <c r="B239" s="32" t="s">
        <v>138</v>
      </c>
      <c r="C239" s="32" t="s">
        <v>125</v>
      </c>
      <c r="E239" s="158" t="s">
        <v>139</v>
      </c>
    </row>
    <row r="240" spans="1:7" ht="21" x14ac:dyDescent="0.35">
      <c r="A240" s="7"/>
      <c r="B240" s="32" t="s">
        <v>138</v>
      </c>
      <c r="C240" s="32" t="s">
        <v>128</v>
      </c>
      <c r="E240" s="158" t="s">
        <v>125</v>
      </c>
    </row>
    <row r="241" spans="1:5" ht="21" x14ac:dyDescent="0.35">
      <c r="A241" s="7"/>
      <c r="B241" s="32" t="s">
        <v>138</v>
      </c>
      <c r="C241" s="32" t="s">
        <v>131</v>
      </c>
      <c r="E241" s="158" t="s">
        <v>128</v>
      </c>
    </row>
    <row r="242" spans="1:5" ht="21" x14ac:dyDescent="0.35">
      <c r="A242" s="7"/>
      <c r="B242" s="32" t="s">
        <v>138</v>
      </c>
      <c r="C242" s="32" t="s">
        <v>133</v>
      </c>
      <c r="E242" s="158" t="s">
        <v>131</v>
      </c>
    </row>
    <row r="243" spans="1:5" ht="21" x14ac:dyDescent="0.35">
      <c r="A243" s="7"/>
      <c r="B243" s="32" t="s">
        <v>121</v>
      </c>
      <c r="C243" s="32" t="s">
        <v>47</v>
      </c>
      <c r="E243" s="158" t="s">
        <v>133</v>
      </c>
    </row>
    <row r="244" spans="1:5" ht="21" x14ac:dyDescent="0.35">
      <c r="A244" s="7"/>
      <c r="B244" s="32" t="s">
        <v>121</v>
      </c>
      <c r="C244" s="32" t="s">
        <v>126</v>
      </c>
      <c r="D244" t="s">
        <v>121</v>
      </c>
    </row>
    <row r="245" spans="1:5" ht="21" x14ac:dyDescent="0.35">
      <c r="A245" s="7"/>
      <c r="B245" s="32" t="s">
        <v>121</v>
      </c>
      <c r="C245" s="32" t="s">
        <v>129</v>
      </c>
      <c r="E245" s="158" t="s">
        <v>47</v>
      </c>
    </row>
    <row r="246" spans="1:5" ht="21" x14ac:dyDescent="0.35">
      <c r="A246" s="7"/>
      <c r="B246" s="32" t="s">
        <v>121</v>
      </c>
      <c r="C246" s="32" t="s">
        <v>49</v>
      </c>
      <c r="E246" s="158" t="s">
        <v>126</v>
      </c>
    </row>
    <row r="247" spans="1:5" ht="21" x14ac:dyDescent="0.35">
      <c r="A247" s="7"/>
      <c r="B247" s="32" t="s">
        <v>121</v>
      </c>
      <c r="C247" s="32" t="s">
        <v>50</v>
      </c>
      <c r="E247" s="158" t="s">
        <v>129</v>
      </c>
    </row>
    <row r="248" spans="1:5" x14ac:dyDescent="0.25">
      <c r="A248" s="7"/>
      <c r="B248" s="33"/>
      <c r="C248" s="33"/>
      <c r="E248" s="158" t="s">
        <v>49</v>
      </c>
    </row>
    <row r="249" spans="1:5" x14ac:dyDescent="0.25">
      <c r="A249" s="7"/>
      <c r="B249" s="33" t="str" cm="1">
        <f t="array" ref="B249:B251">_xlfn.UNIQUE(Tabla13[[#All],[Criterios]])</f>
        <v>Criterios</v>
      </c>
      <c r="C249" s="33"/>
      <c r="E249" s="158" t="s">
        <v>50</v>
      </c>
    </row>
    <row r="250" spans="1:5" x14ac:dyDescent="0.25">
      <c r="A250" s="7"/>
      <c r="B250" s="33" t="str">
        <v>Afectación Económica o presupuestal</v>
      </c>
      <c r="C250" s="33"/>
    </row>
    <row r="251" spans="1:5" x14ac:dyDescent="0.25">
      <c r="B251" s="33" t="str">
        <v>Pérdida Reputacional</v>
      </c>
      <c r="C251" s="33"/>
    </row>
    <row r="252" spans="1:5" x14ac:dyDescent="0.25">
      <c r="B252" s="34"/>
      <c r="C252" s="34"/>
    </row>
    <row r="253" spans="1:5" x14ac:dyDescent="0.25">
      <c r="B253" s="34"/>
      <c r="C253" s="34"/>
    </row>
    <row r="254" spans="1:5" x14ac:dyDescent="0.25">
      <c r="B254" s="34"/>
      <c r="C254" s="34"/>
    </row>
    <row r="255" spans="1:5" x14ac:dyDescent="0.25">
      <c r="B255" s="34"/>
      <c r="C255" s="34"/>
      <c r="D255" s="34"/>
    </row>
    <row r="256" spans="1:5" x14ac:dyDescent="0.25">
      <c r="B256" s="34"/>
      <c r="C256" s="34"/>
      <c r="D256" s="34"/>
    </row>
    <row r="257" spans="2:4" x14ac:dyDescent="0.25">
      <c r="B257" s="34"/>
      <c r="C257" s="34"/>
      <c r="D257" s="34"/>
    </row>
    <row r="258" spans="2:4" x14ac:dyDescent="0.25">
      <c r="B258" s="34"/>
      <c r="C258" s="34"/>
      <c r="D258" s="34"/>
    </row>
    <row r="259" spans="2:4" x14ac:dyDescent="0.25">
      <c r="B259" s="34"/>
      <c r="C259" s="34"/>
      <c r="D259" s="34"/>
    </row>
    <row r="260" spans="2:4" x14ac:dyDescent="0.25">
      <c r="B260" s="34"/>
      <c r="C260" s="34"/>
      <c r="D260" s="34"/>
    </row>
  </sheetData>
  <mergeCells count="1">
    <mergeCell ref="B2:E2"/>
  </mergeCells>
  <dataValidations count="1">
    <dataValidation type="list" allowBlank="1" showInputMessage="1" showErrorMessage="1" sqref="F238" xr:uid="{41C57F9E-EBD2-402F-9CB2-68B0DF1CB14B}">
      <formula1>#REF!</formula1>
    </dataValidation>
  </dataValidations>
  <pageMargins left="0.7" right="0.7" top="0.75" bottom="0.75" header="0.3" footer="0.3"/>
  <pageSetup orientation="portrait" r:id="rId2"/>
  <tableParts count="1">
    <tablePart r:id="rId3"/>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B510D2-BA40-45F9-A728-17D3F6372F75}">
  <dimension ref="B1:Z61"/>
  <sheetViews>
    <sheetView topLeftCell="J4" workbookViewId="0">
      <selection activeCell="Q15" sqref="Q15"/>
    </sheetView>
  </sheetViews>
  <sheetFormatPr baseColWidth="10" defaultRowHeight="15" x14ac:dyDescent="0.25"/>
  <cols>
    <col min="2" max="2" width="25.5703125" customWidth="1"/>
    <col min="6" max="6" width="27.42578125" customWidth="1"/>
    <col min="7" max="7" width="24.7109375" style="160" customWidth="1"/>
    <col min="8" max="8" width="11.42578125" style="160"/>
    <col min="9" max="9" width="18.28515625" style="160" customWidth="1"/>
    <col min="10" max="12" width="11.42578125" style="160"/>
    <col min="17" max="17" width="21.5703125" customWidth="1"/>
    <col min="18" max="18" width="17.5703125" bestFit="1" customWidth="1"/>
    <col min="19" max="19" width="23.85546875" bestFit="1" customWidth="1"/>
    <col min="21" max="21" width="15.5703125" bestFit="1" customWidth="1"/>
    <col min="22" max="22" width="25.28515625" bestFit="1" customWidth="1"/>
    <col min="24" max="24" width="21" bestFit="1" customWidth="1"/>
  </cols>
  <sheetData>
    <row r="1" spans="2:26" x14ac:dyDescent="0.25">
      <c r="G1" s="160" t="s">
        <v>23</v>
      </c>
      <c r="H1" s="160" t="s">
        <v>15</v>
      </c>
    </row>
    <row r="4" spans="2:26" x14ac:dyDescent="0.25">
      <c r="B4" t="s">
        <v>237</v>
      </c>
      <c r="C4" t="s">
        <v>166</v>
      </c>
      <c r="F4" t="s">
        <v>52</v>
      </c>
      <c r="G4" s="159" t="s">
        <v>262</v>
      </c>
      <c r="H4" s="159">
        <v>0.2</v>
      </c>
      <c r="I4" s="159"/>
      <c r="K4" s="159"/>
      <c r="Q4" t="s">
        <v>263</v>
      </c>
      <c r="R4" s="159">
        <v>0.5</v>
      </c>
      <c r="S4" s="160" t="s">
        <v>111</v>
      </c>
      <c r="T4" s="159">
        <v>0.3</v>
      </c>
      <c r="U4" s="160" t="s">
        <v>124</v>
      </c>
      <c r="V4" s="159">
        <v>0.4</v>
      </c>
      <c r="W4" s="160" t="s">
        <v>127</v>
      </c>
    </row>
    <row r="5" spans="2:26" x14ac:dyDescent="0.25">
      <c r="B5" t="s">
        <v>238</v>
      </c>
      <c r="C5" t="s">
        <v>166</v>
      </c>
      <c r="F5" t="s">
        <v>53</v>
      </c>
      <c r="G5" s="159" t="s">
        <v>262</v>
      </c>
      <c r="H5" s="159">
        <v>0.2</v>
      </c>
      <c r="I5" s="159"/>
      <c r="K5" s="159"/>
      <c r="Q5" t="s">
        <v>264</v>
      </c>
      <c r="R5" s="159">
        <v>0.45</v>
      </c>
      <c r="S5" s="160" t="s">
        <v>111</v>
      </c>
      <c r="T5" s="159">
        <v>0.36</v>
      </c>
      <c r="U5" s="160" t="s">
        <v>124</v>
      </c>
      <c r="V5" s="159">
        <v>0.4</v>
      </c>
      <c r="W5" s="160" t="s">
        <v>127</v>
      </c>
    </row>
    <row r="6" spans="2:26" x14ac:dyDescent="0.25">
      <c r="B6" t="s">
        <v>239</v>
      </c>
      <c r="C6" t="s">
        <v>127</v>
      </c>
      <c r="F6" t="s">
        <v>54</v>
      </c>
      <c r="G6" s="159" t="s">
        <v>113</v>
      </c>
      <c r="H6" s="159">
        <v>0.6</v>
      </c>
      <c r="I6" s="159" t="s">
        <v>295</v>
      </c>
      <c r="K6" s="159"/>
      <c r="Q6" t="s">
        <v>265</v>
      </c>
      <c r="R6" s="159">
        <v>0.4</v>
      </c>
      <c r="S6" s="160" t="s">
        <v>111</v>
      </c>
      <c r="T6" s="159">
        <v>0.36</v>
      </c>
      <c r="U6" s="160" t="s">
        <v>124</v>
      </c>
      <c r="V6" s="159">
        <v>0.4</v>
      </c>
      <c r="W6" s="160" t="s">
        <v>127</v>
      </c>
    </row>
    <row r="7" spans="2:26" x14ac:dyDescent="0.25">
      <c r="B7" t="s">
        <v>240</v>
      </c>
      <c r="C7" t="s">
        <v>236</v>
      </c>
      <c r="G7" s="159"/>
      <c r="I7" s="159"/>
      <c r="K7" s="159"/>
      <c r="Q7" t="s">
        <v>266</v>
      </c>
      <c r="R7" s="159">
        <v>0.35</v>
      </c>
      <c r="S7" s="160" t="s">
        <v>113</v>
      </c>
      <c r="T7" s="159">
        <v>0.42</v>
      </c>
      <c r="U7" s="160" t="s">
        <v>124</v>
      </c>
      <c r="V7" s="159">
        <v>0.4</v>
      </c>
      <c r="W7" s="160" t="s">
        <v>127</v>
      </c>
    </row>
    <row r="8" spans="2:26" x14ac:dyDescent="0.25">
      <c r="B8" t="s">
        <v>241</v>
      </c>
      <c r="C8" t="s">
        <v>161</v>
      </c>
      <c r="G8" s="159"/>
      <c r="I8" s="159"/>
      <c r="K8" s="159"/>
      <c r="Q8" t="s">
        <v>267</v>
      </c>
      <c r="R8" s="159">
        <v>0.35</v>
      </c>
      <c r="S8" s="160" t="s">
        <v>113</v>
      </c>
      <c r="T8" s="159">
        <v>0.6</v>
      </c>
      <c r="U8" s="160" t="s">
        <v>124</v>
      </c>
      <c r="V8" s="159">
        <v>0.26</v>
      </c>
      <c r="W8" s="160" t="s">
        <v>127</v>
      </c>
    </row>
    <row r="9" spans="2:26" x14ac:dyDescent="0.25">
      <c r="B9" t="s">
        <v>243</v>
      </c>
      <c r="C9" t="s">
        <v>166</v>
      </c>
      <c r="G9" s="159"/>
      <c r="I9" s="159"/>
      <c r="K9" s="159"/>
      <c r="Q9" t="s">
        <v>268</v>
      </c>
      <c r="R9" s="159">
        <v>0.3</v>
      </c>
      <c r="S9" s="160" t="s">
        <v>113</v>
      </c>
      <c r="T9" s="159">
        <v>0.6</v>
      </c>
      <c r="U9" s="160" t="s">
        <v>124</v>
      </c>
      <c r="V9" s="159">
        <v>0.3</v>
      </c>
      <c r="W9" s="160" t="s">
        <v>127</v>
      </c>
    </row>
    <row r="10" spans="2:26" x14ac:dyDescent="0.25">
      <c r="B10" t="s">
        <v>244</v>
      </c>
      <c r="C10" t="s">
        <v>127</v>
      </c>
    </row>
    <row r="11" spans="2:26" x14ac:dyDescent="0.25">
      <c r="B11" t="s">
        <v>245</v>
      </c>
      <c r="C11" t="s">
        <v>127</v>
      </c>
      <c r="F11" t="s">
        <v>237</v>
      </c>
      <c r="G11" s="160" t="s">
        <v>110</v>
      </c>
      <c r="H11" s="159">
        <v>0.1</v>
      </c>
      <c r="I11" s="160" t="s">
        <v>262</v>
      </c>
      <c r="J11" s="159">
        <v>0.2</v>
      </c>
      <c r="K11" s="160" t="s">
        <v>166</v>
      </c>
    </row>
    <row r="12" spans="2:26" x14ac:dyDescent="0.25">
      <c r="B12" t="s">
        <v>246</v>
      </c>
      <c r="C12" t="s">
        <v>236</v>
      </c>
      <c r="F12" t="s">
        <v>238</v>
      </c>
      <c r="G12" s="160" t="s">
        <v>110</v>
      </c>
      <c r="H12" s="159">
        <v>0.1</v>
      </c>
      <c r="I12" s="160" t="s">
        <v>124</v>
      </c>
      <c r="J12" s="159">
        <v>0.4</v>
      </c>
      <c r="K12" s="160" t="s">
        <v>166</v>
      </c>
      <c r="Q12" t="s">
        <v>14</v>
      </c>
      <c r="R12" t="s">
        <v>296</v>
      </c>
      <c r="S12" s="160" t="s">
        <v>18</v>
      </c>
      <c r="T12" t="s">
        <v>31</v>
      </c>
      <c r="U12" s="160" t="s">
        <v>32</v>
      </c>
      <c r="V12" t="s">
        <v>297</v>
      </c>
      <c r="W12" s="160" t="s">
        <v>15</v>
      </c>
      <c r="X12" t="s">
        <v>23</v>
      </c>
      <c r="Y12" s="160" t="s">
        <v>15</v>
      </c>
      <c r="Z12" t="s">
        <v>298</v>
      </c>
    </row>
    <row r="13" spans="2:26" x14ac:dyDescent="0.25">
      <c r="B13" t="s">
        <v>247</v>
      </c>
      <c r="C13" t="s">
        <v>161</v>
      </c>
      <c r="F13" t="s">
        <v>239</v>
      </c>
      <c r="G13" s="160" t="s">
        <v>110</v>
      </c>
      <c r="H13" s="159">
        <v>0.1</v>
      </c>
      <c r="I13" s="160" t="s">
        <v>127</v>
      </c>
      <c r="J13" s="159">
        <v>0.6</v>
      </c>
      <c r="K13" s="160" t="s">
        <v>127</v>
      </c>
      <c r="Q13" t="s">
        <v>110</v>
      </c>
      <c r="R13" t="s">
        <v>262</v>
      </c>
      <c r="S13" t="s">
        <v>166</v>
      </c>
      <c r="T13" t="s">
        <v>52</v>
      </c>
      <c r="U13" t="s">
        <v>56</v>
      </c>
      <c r="V13" t="s">
        <v>110</v>
      </c>
      <c r="W13" s="158">
        <v>0.1</v>
      </c>
      <c r="X13" t="s">
        <v>262</v>
      </c>
      <c r="Y13" s="158">
        <v>0.2</v>
      </c>
      <c r="Z13" t="s">
        <v>166</v>
      </c>
    </row>
    <row r="14" spans="2:26" x14ac:dyDescent="0.25">
      <c r="B14" t="s">
        <v>248</v>
      </c>
      <c r="C14" t="s">
        <v>127</v>
      </c>
      <c r="F14" t="s">
        <v>240</v>
      </c>
      <c r="G14" s="160" t="s">
        <v>110</v>
      </c>
      <c r="H14" s="159">
        <v>0.1</v>
      </c>
      <c r="I14" s="160" t="s">
        <v>130</v>
      </c>
      <c r="J14" s="159">
        <v>0.8</v>
      </c>
      <c r="K14" s="160" t="s">
        <v>163</v>
      </c>
      <c r="Q14" t="s">
        <v>110</v>
      </c>
      <c r="R14" t="s">
        <v>124</v>
      </c>
      <c r="S14" t="s">
        <v>166</v>
      </c>
      <c r="T14" t="s">
        <v>52</v>
      </c>
      <c r="U14" t="s">
        <v>56</v>
      </c>
      <c r="V14" t="s">
        <v>110</v>
      </c>
      <c r="W14" s="158">
        <v>0.1</v>
      </c>
      <c r="X14" t="s">
        <v>124</v>
      </c>
      <c r="Y14" s="158">
        <v>0.4</v>
      </c>
      <c r="Z14" t="s">
        <v>166</v>
      </c>
    </row>
    <row r="15" spans="2:26" x14ac:dyDescent="0.25">
      <c r="B15" t="s">
        <v>242</v>
      </c>
      <c r="C15" t="s">
        <v>127</v>
      </c>
      <c r="F15" t="s">
        <v>241</v>
      </c>
      <c r="G15" s="160" t="s">
        <v>110</v>
      </c>
      <c r="H15" s="159">
        <v>0.1</v>
      </c>
      <c r="I15" s="160" t="s">
        <v>132</v>
      </c>
      <c r="J15" s="159">
        <v>1</v>
      </c>
      <c r="K15" s="160" t="s">
        <v>161</v>
      </c>
      <c r="Q15" t="s">
        <v>110</v>
      </c>
      <c r="R15" t="s">
        <v>127</v>
      </c>
      <c r="S15" t="s">
        <v>127</v>
      </c>
      <c r="T15" t="s">
        <v>52</v>
      </c>
      <c r="U15" t="s">
        <v>56</v>
      </c>
      <c r="V15" t="s">
        <v>110</v>
      </c>
      <c r="W15" s="158">
        <v>0.1</v>
      </c>
      <c r="X15" t="s">
        <v>127</v>
      </c>
      <c r="Y15" s="158">
        <v>0.6</v>
      </c>
      <c r="Z15" t="s">
        <v>127</v>
      </c>
    </row>
    <row r="16" spans="2:26" x14ac:dyDescent="0.25">
      <c r="B16" t="s">
        <v>258</v>
      </c>
      <c r="C16" t="s">
        <v>127</v>
      </c>
      <c r="F16" t="s">
        <v>243</v>
      </c>
      <c r="G16" s="160" t="s">
        <v>110</v>
      </c>
      <c r="H16" s="159">
        <v>0.2</v>
      </c>
      <c r="I16" s="160" t="s">
        <v>262</v>
      </c>
      <c r="J16" s="159">
        <v>0.2</v>
      </c>
      <c r="K16" s="160" t="s">
        <v>166</v>
      </c>
      <c r="T16" t="s">
        <v>52</v>
      </c>
      <c r="U16" t="s">
        <v>56</v>
      </c>
    </row>
    <row r="17" spans="2:21" x14ac:dyDescent="0.25">
      <c r="B17" t="s">
        <v>249</v>
      </c>
      <c r="C17" t="s">
        <v>236</v>
      </c>
      <c r="F17" t="s">
        <v>244</v>
      </c>
      <c r="G17" s="160" t="s">
        <v>110</v>
      </c>
      <c r="H17" s="159">
        <v>0.2</v>
      </c>
      <c r="I17" s="160" t="s">
        <v>124</v>
      </c>
      <c r="J17" s="159">
        <v>0.4</v>
      </c>
      <c r="K17" s="160" t="s">
        <v>166</v>
      </c>
      <c r="R17" s="159">
        <v>0.5</v>
      </c>
      <c r="S17" s="158">
        <v>0.5</v>
      </c>
      <c r="T17" t="s">
        <v>52</v>
      </c>
      <c r="U17" t="s">
        <v>56</v>
      </c>
    </row>
    <row r="18" spans="2:21" x14ac:dyDescent="0.25">
      <c r="B18" t="s">
        <v>250</v>
      </c>
      <c r="C18" t="s">
        <v>161</v>
      </c>
      <c r="F18" t="s">
        <v>245</v>
      </c>
      <c r="G18" s="160" t="s">
        <v>110</v>
      </c>
      <c r="H18" s="159">
        <v>0.2</v>
      </c>
      <c r="I18" s="160" t="s">
        <v>127</v>
      </c>
      <c r="J18" s="159">
        <v>0.6</v>
      </c>
      <c r="K18" s="160" t="s">
        <v>127</v>
      </c>
      <c r="R18" s="159">
        <v>0.45</v>
      </c>
      <c r="S18" s="158">
        <v>0.35</v>
      </c>
      <c r="T18" t="s">
        <v>52</v>
      </c>
      <c r="U18" t="s">
        <v>56</v>
      </c>
    </row>
    <row r="19" spans="2:21" x14ac:dyDescent="0.25">
      <c r="B19" t="s">
        <v>251</v>
      </c>
      <c r="C19" t="s">
        <v>127</v>
      </c>
      <c r="F19" t="s">
        <v>246</v>
      </c>
      <c r="G19" s="160" t="s">
        <v>110</v>
      </c>
      <c r="H19" s="159">
        <v>0.2</v>
      </c>
      <c r="I19" s="160" t="s">
        <v>130</v>
      </c>
      <c r="J19" s="159">
        <v>0.8</v>
      </c>
      <c r="K19" s="160" t="s">
        <v>163</v>
      </c>
      <c r="R19" s="159">
        <v>0.4</v>
      </c>
      <c r="T19" t="s">
        <v>52</v>
      </c>
      <c r="U19" t="s">
        <v>56</v>
      </c>
    </row>
    <row r="20" spans="2:21" x14ac:dyDescent="0.25">
      <c r="B20" t="s">
        <v>252</v>
      </c>
      <c r="C20" t="s">
        <v>127</v>
      </c>
      <c r="F20" t="s">
        <v>247</v>
      </c>
      <c r="G20" s="160" t="s">
        <v>110</v>
      </c>
      <c r="H20" s="159">
        <v>0.2</v>
      </c>
      <c r="I20" s="160" t="s">
        <v>132</v>
      </c>
      <c r="J20" s="159">
        <v>1</v>
      </c>
      <c r="K20" s="160" t="s">
        <v>161</v>
      </c>
      <c r="R20" s="159">
        <v>0.35</v>
      </c>
      <c r="T20" t="s">
        <v>52</v>
      </c>
      <c r="U20" t="s">
        <v>56</v>
      </c>
    </row>
    <row r="21" spans="2:21" x14ac:dyDescent="0.25">
      <c r="B21" t="s">
        <v>253</v>
      </c>
      <c r="C21" t="s">
        <v>236</v>
      </c>
      <c r="F21" t="s">
        <v>248</v>
      </c>
      <c r="G21" s="160" t="s">
        <v>111</v>
      </c>
      <c r="H21" s="159">
        <v>0.3</v>
      </c>
      <c r="I21" s="160" t="s">
        <v>262</v>
      </c>
      <c r="J21" s="159">
        <v>0.2</v>
      </c>
      <c r="K21" s="160" t="s">
        <v>166</v>
      </c>
      <c r="R21" s="159">
        <v>0.35</v>
      </c>
      <c r="T21" t="s">
        <v>52</v>
      </c>
      <c r="U21" t="s">
        <v>56</v>
      </c>
    </row>
    <row r="22" spans="2:21" x14ac:dyDescent="0.25">
      <c r="B22" t="s">
        <v>254</v>
      </c>
      <c r="C22" t="s">
        <v>236</v>
      </c>
      <c r="F22" t="s">
        <v>242</v>
      </c>
      <c r="G22" s="160" t="s">
        <v>111</v>
      </c>
      <c r="H22" s="159">
        <v>0.3</v>
      </c>
      <c r="I22" s="160" t="s">
        <v>124</v>
      </c>
      <c r="J22" s="159">
        <v>0.4</v>
      </c>
      <c r="K22" s="160" t="s">
        <v>127</v>
      </c>
      <c r="R22" s="159">
        <v>0.3</v>
      </c>
      <c r="T22" t="s">
        <v>52</v>
      </c>
      <c r="U22" t="s">
        <v>56</v>
      </c>
    </row>
    <row r="23" spans="2:21" x14ac:dyDescent="0.25">
      <c r="B23" t="s">
        <v>255</v>
      </c>
      <c r="C23" t="s">
        <v>161</v>
      </c>
      <c r="F23" t="s">
        <v>258</v>
      </c>
      <c r="G23" s="160" t="s">
        <v>111</v>
      </c>
      <c r="H23" s="159">
        <v>0.3</v>
      </c>
      <c r="I23" s="160" t="s">
        <v>127</v>
      </c>
      <c r="J23" s="159">
        <v>0.6</v>
      </c>
      <c r="K23" s="160" t="s">
        <v>127</v>
      </c>
      <c r="T23" t="s">
        <v>52</v>
      </c>
      <c r="U23" t="s">
        <v>56</v>
      </c>
    </row>
    <row r="24" spans="2:21" x14ac:dyDescent="0.25">
      <c r="B24" t="s">
        <v>303</v>
      </c>
      <c r="C24" t="s">
        <v>236</v>
      </c>
      <c r="F24" t="s">
        <v>249</v>
      </c>
      <c r="G24" s="160" t="s">
        <v>111</v>
      </c>
      <c r="H24" s="159">
        <v>0.3</v>
      </c>
      <c r="I24" s="160" t="s">
        <v>130</v>
      </c>
      <c r="J24" s="159">
        <v>0.8</v>
      </c>
      <c r="K24" s="160" t="s">
        <v>163</v>
      </c>
      <c r="T24" t="s">
        <v>52</v>
      </c>
      <c r="U24" t="s">
        <v>56</v>
      </c>
    </row>
    <row r="25" spans="2:21" x14ac:dyDescent="0.25">
      <c r="B25" t="s">
        <v>304</v>
      </c>
      <c r="C25" t="s">
        <v>236</v>
      </c>
      <c r="F25" t="s">
        <v>250</v>
      </c>
      <c r="G25" s="160" t="s">
        <v>111</v>
      </c>
      <c r="H25" s="159">
        <v>0.3</v>
      </c>
      <c r="I25" s="160" t="s">
        <v>132</v>
      </c>
      <c r="J25" s="159">
        <v>1</v>
      </c>
      <c r="K25" s="160" t="s">
        <v>161</v>
      </c>
    </row>
    <row r="26" spans="2:21" x14ac:dyDescent="0.25">
      <c r="B26" t="s">
        <v>305</v>
      </c>
      <c r="C26" t="s">
        <v>236</v>
      </c>
      <c r="F26" t="s">
        <v>251</v>
      </c>
      <c r="G26" s="160" t="s">
        <v>111</v>
      </c>
      <c r="H26" s="159">
        <v>0.4</v>
      </c>
      <c r="I26" s="160" t="s">
        <v>262</v>
      </c>
      <c r="J26" s="159">
        <v>0.2</v>
      </c>
      <c r="K26" s="160" t="s">
        <v>166</v>
      </c>
    </row>
    <row r="27" spans="2:21" x14ac:dyDescent="0.25">
      <c r="B27" t="s">
        <v>306</v>
      </c>
      <c r="C27" t="s">
        <v>236</v>
      </c>
      <c r="F27" t="s">
        <v>252</v>
      </c>
      <c r="G27" s="160" t="s">
        <v>111</v>
      </c>
      <c r="H27" s="159">
        <v>0.4</v>
      </c>
      <c r="I27" s="160" t="s">
        <v>124</v>
      </c>
      <c r="J27" s="159">
        <v>0.4</v>
      </c>
      <c r="K27" s="160" t="s">
        <v>127</v>
      </c>
    </row>
    <row r="28" spans="2:21" x14ac:dyDescent="0.25">
      <c r="B28" t="s">
        <v>307</v>
      </c>
      <c r="C28" t="s">
        <v>161</v>
      </c>
      <c r="F28" t="s">
        <v>253</v>
      </c>
      <c r="G28" s="160" t="s">
        <v>111</v>
      </c>
      <c r="H28" s="159">
        <v>0.4</v>
      </c>
      <c r="I28" s="160" t="s">
        <v>127</v>
      </c>
      <c r="J28" s="159">
        <v>0.6</v>
      </c>
      <c r="K28" s="160" t="s">
        <v>127</v>
      </c>
    </row>
    <row r="29" spans="2:21" x14ac:dyDescent="0.25">
      <c r="F29" t="s">
        <v>254</v>
      </c>
      <c r="G29" s="160" t="s">
        <v>111</v>
      </c>
      <c r="H29" s="159">
        <v>0.4</v>
      </c>
      <c r="I29" s="160" t="s">
        <v>130</v>
      </c>
      <c r="J29" s="159">
        <v>0.8</v>
      </c>
      <c r="K29" s="160" t="s">
        <v>163</v>
      </c>
    </row>
    <row r="30" spans="2:21" x14ac:dyDescent="0.25">
      <c r="F30" t="s">
        <v>255</v>
      </c>
      <c r="G30" s="160" t="s">
        <v>111</v>
      </c>
      <c r="H30" s="159">
        <v>0.4</v>
      </c>
      <c r="I30" s="160" t="s">
        <v>132</v>
      </c>
      <c r="J30" s="159">
        <v>1</v>
      </c>
      <c r="K30" s="160" t="s">
        <v>161</v>
      </c>
    </row>
    <row r="31" spans="2:21" x14ac:dyDescent="0.25">
      <c r="F31" t="s">
        <v>256</v>
      </c>
      <c r="G31" s="160" t="s">
        <v>113</v>
      </c>
      <c r="H31" s="159">
        <v>0.5</v>
      </c>
      <c r="I31" s="160" t="s">
        <v>262</v>
      </c>
      <c r="J31" s="159">
        <v>0.2</v>
      </c>
      <c r="K31" s="160" t="s">
        <v>127</v>
      </c>
    </row>
    <row r="32" spans="2:21" x14ac:dyDescent="0.25">
      <c r="F32" t="s">
        <v>257</v>
      </c>
      <c r="G32" s="160" t="s">
        <v>113</v>
      </c>
      <c r="H32" s="159">
        <v>0.5</v>
      </c>
      <c r="I32" s="160" t="s">
        <v>124</v>
      </c>
      <c r="J32" s="159">
        <v>0.4</v>
      </c>
      <c r="K32" s="160" t="s">
        <v>127</v>
      </c>
    </row>
    <row r="33" spans="6:11" x14ac:dyDescent="0.25">
      <c r="F33" t="s">
        <v>259</v>
      </c>
      <c r="G33" s="160" t="s">
        <v>113</v>
      </c>
      <c r="H33" s="159">
        <v>0.5</v>
      </c>
      <c r="I33" s="160" t="s">
        <v>127</v>
      </c>
      <c r="J33" s="159">
        <v>0.6</v>
      </c>
      <c r="K33" s="160" t="s">
        <v>127</v>
      </c>
    </row>
    <row r="34" spans="6:11" x14ac:dyDescent="0.25">
      <c r="F34" t="s">
        <v>261</v>
      </c>
      <c r="G34" s="160" t="s">
        <v>113</v>
      </c>
      <c r="H34" s="159">
        <v>0.5</v>
      </c>
      <c r="I34" s="160" t="s">
        <v>130</v>
      </c>
      <c r="J34" s="159">
        <v>0.8</v>
      </c>
      <c r="K34" s="160" t="s">
        <v>163</v>
      </c>
    </row>
    <row r="35" spans="6:11" x14ac:dyDescent="0.25">
      <c r="F35" t="s">
        <v>260</v>
      </c>
      <c r="G35" s="160" t="s">
        <v>113</v>
      </c>
      <c r="H35" s="159">
        <v>0.5</v>
      </c>
      <c r="I35" s="160" t="s">
        <v>132</v>
      </c>
      <c r="J35" s="159">
        <v>1</v>
      </c>
      <c r="K35" s="160" t="s">
        <v>161</v>
      </c>
    </row>
    <row r="37" spans="6:11" ht="45" x14ac:dyDescent="0.25">
      <c r="G37" s="161" t="s">
        <v>270</v>
      </c>
    </row>
    <row r="38" spans="6:11" ht="105" x14ac:dyDescent="0.25">
      <c r="G38" s="161" t="s">
        <v>271</v>
      </c>
    </row>
    <row r="39" spans="6:11" ht="75" x14ac:dyDescent="0.25">
      <c r="G39" s="161" t="s">
        <v>272</v>
      </c>
    </row>
    <row r="40" spans="6:11" ht="75" x14ac:dyDescent="0.25">
      <c r="G40" s="161" t="s">
        <v>273</v>
      </c>
    </row>
    <row r="41" spans="6:11" ht="75" x14ac:dyDescent="0.25">
      <c r="G41" s="161" t="s">
        <v>274</v>
      </c>
    </row>
    <row r="42" spans="6:11" ht="45" x14ac:dyDescent="0.25">
      <c r="G42" s="161" t="s">
        <v>275</v>
      </c>
    </row>
    <row r="43" spans="6:11" ht="105" x14ac:dyDescent="0.25">
      <c r="G43" s="161" t="s">
        <v>276</v>
      </c>
    </row>
    <row r="44" spans="6:11" ht="75" x14ac:dyDescent="0.25">
      <c r="G44" s="161" t="s">
        <v>277</v>
      </c>
    </row>
    <row r="45" spans="6:11" ht="75" x14ac:dyDescent="0.25">
      <c r="G45" s="161" t="s">
        <v>278</v>
      </c>
    </row>
    <row r="46" spans="6:11" ht="75" x14ac:dyDescent="0.25">
      <c r="G46" s="161" t="s">
        <v>279</v>
      </c>
    </row>
    <row r="47" spans="6:11" ht="45" x14ac:dyDescent="0.25">
      <c r="G47" s="161" t="s">
        <v>280</v>
      </c>
    </row>
    <row r="48" spans="6:11" ht="105" x14ac:dyDescent="0.25">
      <c r="G48" s="161" t="s">
        <v>281</v>
      </c>
    </row>
    <row r="49" spans="7:7" ht="75" x14ac:dyDescent="0.25">
      <c r="G49" s="161" t="s">
        <v>282</v>
      </c>
    </row>
    <row r="50" spans="7:7" ht="75" x14ac:dyDescent="0.25">
      <c r="G50" s="161" t="s">
        <v>283</v>
      </c>
    </row>
    <row r="51" spans="7:7" ht="75" x14ac:dyDescent="0.25">
      <c r="G51" s="161" t="s">
        <v>284</v>
      </c>
    </row>
    <row r="52" spans="7:7" ht="45" x14ac:dyDescent="0.25">
      <c r="G52" s="161" t="s">
        <v>285</v>
      </c>
    </row>
    <row r="53" spans="7:7" ht="105" x14ac:dyDescent="0.25">
      <c r="G53" s="161" t="s">
        <v>286</v>
      </c>
    </row>
    <row r="54" spans="7:7" ht="75" x14ac:dyDescent="0.25">
      <c r="G54" s="161" t="s">
        <v>287</v>
      </c>
    </row>
    <row r="55" spans="7:7" ht="75" x14ac:dyDescent="0.25">
      <c r="G55" s="161" t="s">
        <v>288</v>
      </c>
    </row>
    <row r="56" spans="7:7" ht="75" x14ac:dyDescent="0.25">
      <c r="G56" s="161" t="s">
        <v>289</v>
      </c>
    </row>
    <row r="57" spans="7:7" ht="45" x14ac:dyDescent="0.25">
      <c r="G57" s="161" t="s">
        <v>290</v>
      </c>
    </row>
    <row r="58" spans="7:7" ht="105" x14ac:dyDescent="0.25">
      <c r="G58" s="161" t="s">
        <v>291</v>
      </c>
    </row>
    <row r="59" spans="7:7" ht="75" x14ac:dyDescent="0.25">
      <c r="G59" s="161" t="s">
        <v>292</v>
      </c>
    </row>
    <row r="60" spans="7:7" ht="75" x14ac:dyDescent="0.25">
      <c r="G60" s="161" t="s">
        <v>293</v>
      </c>
    </row>
    <row r="61" spans="7:7" ht="75" x14ac:dyDescent="0.25">
      <c r="G61" s="161" t="s">
        <v>294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16</vt:i4>
      </vt:variant>
    </vt:vector>
  </HeadingPairs>
  <TitlesOfParts>
    <vt:vector size="16" baseType="lpstr">
      <vt:lpstr>Presentacion </vt:lpstr>
      <vt:lpstr>Análisis de Contexto </vt:lpstr>
      <vt:lpstr>Estrategias</vt:lpstr>
      <vt:lpstr>Instructivo</vt:lpstr>
      <vt:lpstr>Mapa Final</vt:lpstr>
      <vt:lpstr>Clasificación Riesgo</vt:lpstr>
      <vt:lpstr>Tabla probabilidad</vt:lpstr>
      <vt:lpstr>Tabla Impacto </vt:lpstr>
      <vt:lpstr>Hoja1</vt:lpstr>
      <vt:lpstr>LISTA</vt:lpstr>
      <vt:lpstr>Tabla Valoración de Controles</vt:lpstr>
      <vt:lpstr>Matriz de Calor</vt:lpstr>
      <vt:lpstr>Seguimiento 1 Trimestre</vt:lpstr>
      <vt:lpstr>Seguimiento 2 Trimestre</vt:lpstr>
      <vt:lpstr>Seguimiento 3 Trimestre</vt:lpstr>
      <vt:lpstr>Seguimiento 4 Trimestre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ibaja03des10 Contrato 26-073 2015 Allware</cp:lastModifiedBy>
  <dcterms:created xsi:type="dcterms:W3CDTF">2021-04-16T16:11:31Z</dcterms:created>
  <dcterms:modified xsi:type="dcterms:W3CDTF">2021-07-19T19:06:43Z</dcterms:modified>
</cp:coreProperties>
</file>