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pivotTables/pivotTable1.xml" ContentType="application/vnd.openxmlformats-officedocument.spreadsheetml.pivotTable+xml"/>
  <Override PartName="/xl/tables/table1.xml" ContentType="application/vnd.openxmlformats-officedocument.spreadsheetml.table+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131"/>
  <workbookPr hidePivotFieldList="1" defaultThemeVersion="166925"/>
  <mc:AlternateContent xmlns:mc="http://schemas.openxmlformats.org/markup-compatibility/2006">
    <mc:Choice Requires="x15">
      <x15ac:absPath xmlns:x15ac="http://schemas.microsoft.com/office/spreadsheetml/2010/11/ac" url="C:\Users\Usuario\Documents\ARCHIVOS COMPUTADOR SANDRA\CALIDAD\MATRICES DE RIESGOS 5X5\DESPACHOS JUDICIALES\"/>
    </mc:Choice>
  </mc:AlternateContent>
  <xr:revisionPtr revIDLastSave="0" documentId="13_ncr:1_{0D21BBB7-0037-4A07-9D1B-389706716F59}" xr6:coauthVersionLast="47" xr6:coauthVersionMax="47" xr10:uidLastSave="{00000000-0000-0000-0000-000000000000}"/>
  <bookViews>
    <workbookView xWindow="-120" yWindow="-120" windowWidth="20730" windowHeight="11160" activeTab="4" xr2:uid="{3E3DCF31-E9A4-4BF8-A2F1-A5D8E6F10397}"/>
  </bookViews>
  <sheets>
    <sheet name="Presentacion " sheetId="10" r:id="rId1"/>
    <sheet name="Instructivo" sheetId="20" r:id="rId2"/>
    <sheet name="Análisis de Contexto " sheetId="25" r:id="rId3"/>
    <sheet name="Estrategias " sheetId="26" r:id="rId4"/>
    <sheet name="Mapa Final" sheetId="1" r:id="rId5"/>
    <sheet name="Clasificación Riesgo" sheetId="4" r:id="rId6"/>
    <sheet name="Tabla probabilidad" sheetId="5" r:id="rId7"/>
    <sheet name="Tabla Impacto " sheetId="21" r:id="rId8"/>
    <sheet name="Hoja1" sheetId="13" state="hidden" r:id="rId9"/>
    <sheet name="LISTA" sheetId="2" state="hidden" r:id="rId10"/>
    <sheet name="Tabla Valoración de Controles" sheetId="7" r:id="rId11"/>
    <sheet name="Matriz de Calor" sheetId="15" r:id="rId12"/>
    <sheet name="Seguimiento 1 Trimestre" sheetId="16" r:id="rId13"/>
    <sheet name="Seguimiento 2 Trimestre" sheetId="22" r:id="rId14"/>
    <sheet name="Seguimiento 3 Trimestre" sheetId="23" r:id="rId15"/>
    <sheet name="Seguimiento 4 Trimestre" sheetId="24" r:id="rId16"/>
  </sheets>
  <externalReferences>
    <externalReference r:id="rId17"/>
    <externalReference r:id="rId18"/>
  </externalReferences>
  <definedNames>
    <definedName name="Data">'[1]Tabla de Valoración'!$I$2:$L$5</definedName>
    <definedName name="Diseño">'[1]Tabla de Valoración'!$I$2:$I$5</definedName>
    <definedName name="Ejecución">'[1]Tabla de Valoración'!$I$2:$L$2</definedName>
    <definedName name="Posibilidad">[2]Hoja2!$H$3:$H$7</definedName>
  </definedNames>
  <calcPr calcId="191029"/>
  <pivotCaches>
    <pivotCache cacheId="0" r:id="rId19"/>
  </pivotCache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Q39" i="1" l="1"/>
  <c r="Q38" i="1"/>
  <c r="Q28" i="1" l="1"/>
  <c r="N55" i="24" l="1"/>
  <c r="L55" i="24"/>
  <c r="I55" i="24"/>
  <c r="G55" i="24"/>
  <c r="F55" i="24"/>
  <c r="E55" i="24"/>
  <c r="D55" i="24"/>
  <c r="C55" i="24"/>
  <c r="B55" i="24"/>
  <c r="A55" i="24"/>
  <c r="N50" i="24"/>
  <c r="G50" i="24"/>
  <c r="F50" i="24"/>
  <c r="E50" i="24"/>
  <c r="D50" i="24"/>
  <c r="C50" i="24"/>
  <c r="B50" i="24"/>
  <c r="A50" i="24"/>
  <c r="N45" i="24"/>
  <c r="L45" i="24"/>
  <c r="I45" i="24"/>
  <c r="G45" i="24"/>
  <c r="F45" i="24"/>
  <c r="E45" i="24"/>
  <c r="D45" i="24"/>
  <c r="C45" i="24"/>
  <c r="B45" i="24"/>
  <c r="A45" i="24"/>
  <c r="N40" i="24"/>
  <c r="L40" i="24"/>
  <c r="I40" i="24"/>
  <c r="G40" i="24"/>
  <c r="F40" i="24"/>
  <c r="E40" i="24"/>
  <c r="D40" i="24"/>
  <c r="C40" i="24"/>
  <c r="B40" i="24"/>
  <c r="A40" i="24"/>
  <c r="N35" i="24"/>
  <c r="G35" i="24"/>
  <c r="F35" i="24"/>
  <c r="E35" i="24"/>
  <c r="D35" i="24"/>
  <c r="C35" i="24"/>
  <c r="B35" i="24"/>
  <c r="A35" i="24"/>
  <c r="N30" i="24"/>
  <c r="G30" i="24"/>
  <c r="F30" i="24"/>
  <c r="E30" i="24"/>
  <c r="D30" i="24"/>
  <c r="C30" i="24"/>
  <c r="B30" i="24"/>
  <c r="A30" i="24"/>
  <c r="N25" i="24"/>
  <c r="G25" i="24"/>
  <c r="F25" i="24"/>
  <c r="E25" i="24"/>
  <c r="D25" i="24"/>
  <c r="C25" i="24"/>
  <c r="B25" i="24"/>
  <c r="A25" i="24"/>
  <c r="N20" i="24"/>
  <c r="L20" i="24"/>
  <c r="I20" i="24"/>
  <c r="G20" i="24"/>
  <c r="F20" i="24"/>
  <c r="E20" i="24"/>
  <c r="D20" i="24"/>
  <c r="C20" i="24"/>
  <c r="B20" i="24"/>
  <c r="A20" i="24"/>
  <c r="N15" i="24"/>
  <c r="L15" i="24"/>
  <c r="I15" i="24"/>
  <c r="G15" i="24"/>
  <c r="F15" i="24"/>
  <c r="E15" i="24"/>
  <c r="D15" i="24"/>
  <c r="C15" i="24"/>
  <c r="B15" i="24"/>
  <c r="A15" i="24"/>
  <c r="N10" i="24"/>
  <c r="L10" i="24"/>
  <c r="I10" i="24"/>
  <c r="G10" i="24"/>
  <c r="F10" i="24"/>
  <c r="E10" i="24"/>
  <c r="D10" i="24"/>
  <c r="C10" i="24"/>
  <c r="B10" i="24"/>
  <c r="A10" i="24"/>
  <c r="D6" i="24"/>
  <c r="D5" i="24"/>
  <c r="D4" i="24"/>
  <c r="N55" i="23"/>
  <c r="L55" i="23"/>
  <c r="I55" i="23"/>
  <c r="G55" i="23"/>
  <c r="F55" i="23"/>
  <c r="E55" i="23"/>
  <c r="D55" i="23"/>
  <c r="C55" i="23"/>
  <c r="B55" i="23"/>
  <c r="A55" i="23"/>
  <c r="N50" i="23"/>
  <c r="G50" i="23"/>
  <c r="F50" i="23"/>
  <c r="E50" i="23"/>
  <c r="D50" i="23"/>
  <c r="C50" i="23"/>
  <c r="B50" i="23"/>
  <c r="A50" i="23"/>
  <c r="N45" i="23"/>
  <c r="L45" i="23"/>
  <c r="I45" i="23"/>
  <c r="G45" i="23"/>
  <c r="F45" i="23"/>
  <c r="E45" i="23"/>
  <c r="D45" i="23"/>
  <c r="C45" i="23"/>
  <c r="B45" i="23"/>
  <c r="A45" i="23"/>
  <c r="N40" i="23"/>
  <c r="L40" i="23"/>
  <c r="I40" i="23"/>
  <c r="G40" i="23"/>
  <c r="F40" i="23"/>
  <c r="E40" i="23"/>
  <c r="D40" i="23"/>
  <c r="C40" i="23"/>
  <c r="B40" i="23"/>
  <c r="A40" i="23"/>
  <c r="N35" i="23"/>
  <c r="G35" i="23"/>
  <c r="F35" i="23"/>
  <c r="E35" i="23"/>
  <c r="D35" i="23"/>
  <c r="C35" i="23"/>
  <c r="B35" i="23"/>
  <c r="A35" i="23"/>
  <c r="N30" i="23"/>
  <c r="G30" i="23"/>
  <c r="F30" i="23"/>
  <c r="E30" i="23"/>
  <c r="D30" i="23"/>
  <c r="C30" i="23"/>
  <c r="B30" i="23"/>
  <c r="A30" i="23"/>
  <c r="N25" i="23"/>
  <c r="G25" i="23"/>
  <c r="F25" i="23"/>
  <c r="E25" i="23"/>
  <c r="D25" i="23"/>
  <c r="C25" i="23"/>
  <c r="B25" i="23"/>
  <c r="A25" i="23"/>
  <c r="N20" i="23"/>
  <c r="L20" i="23"/>
  <c r="I20" i="23"/>
  <c r="G20" i="23"/>
  <c r="F20" i="23"/>
  <c r="E20" i="23"/>
  <c r="D20" i="23"/>
  <c r="C20" i="23"/>
  <c r="B20" i="23"/>
  <c r="A20" i="23"/>
  <c r="N15" i="23"/>
  <c r="L15" i="23"/>
  <c r="I15" i="23"/>
  <c r="G15" i="23"/>
  <c r="F15" i="23"/>
  <c r="E15" i="23"/>
  <c r="D15" i="23"/>
  <c r="C15" i="23"/>
  <c r="B15" i="23"/>
  <c r="A15" i="23"/>
  <c r="N10" i="23"/>
  <c r="L10" i="23"/>
  <c r="I10" i="23"/>
  <c r="G10" i="23"/>
  <c r="F10" i="23"/>
  <c r="E10" i="23"/>
  <c r="D10" i="23"/>
  <c r="C10" i="23"/>
  <c r="B10" i="23"/>
  <c r="A10" i="23"/>
  <c r="D6" i="23"/>
  <c r="D5" i="23"/>
  <c r="D4" i="23"/>
  <c r="N55" i="22"/>
  <c r="L55" i="22"/>
  <c r="I55" i="22"/>
  <c r="G55" i="22"/>
  <c r="F55" i="22"/>
  <c r="E55" i="22"/>
  <c r="D55" i="22"/>
  <c r="C55" i="22"/>
  <c r="B55" i="22"/>
  <c r="A55" i="22"/>
  <c r="N50" i="22"/>
  <c r="G50" i="22"/>
  <c r="F50" i="22"/>
  <c r="E50" i="22"/>
  <c r="D50" i="22"/>
  <c r="C50" i="22"/>
  <c r="B50" i="22"/>
  <c r="A50" i="22"/>
  <c r="N45" i="22"/>
  <c r="L45" i="22"/>
  <c r="I45" i="22"/>
  <c r="G45" i="22"/>
  <c r="F45" i="22"/>
  <c r="E45" i="22"/>
  <c r="D45" i="22"/>
  <c r="C45" i="22"/>
  <c r="B45" i="22"/>
  <c r="A45" i="22"/>
  <c r="N40" i="22"/>
  <c r="L40" i="22"/>
  <c r="I40" i="22"/>
  <c r="G40" i="22"/>
  <c r="F40" i="22"/>
  <c r="E40" i="22"/>
  <c r="D40" i="22"/>
  <c r="C40" i="22"/>
  <c r="B40" i="22"/>
  <c r="A40" i="22"/>
  <c r="N35" i="22"/>
  <c r="G35" i="22"/>
  <c r="F35" i="22"/>
  <c r="E35" i="22"/>
  <c r="D35" i="22"/>
  <c r="C35" i="22"/>
  <c r="B35" i="22"/>
  <c r="A35" i="22"/>
  <c r="N30" i="22"/>
  <c r="G30" i="22"/>
  <c r="F30" i="22"/>
  <c r="E30" i="22"/>
  <c r="D30" i="22"/>
  <c r="C30" i="22"/>
  <c r="B30" i="22"/>
  <c r="A30" i="22"/>
  <c r="N25" i="22"/>
  <c r="G25" i="22"/>
  <c r="F25" i="22"/>
  <c r="E25" i="22"/>
  <c r="D25" i="22"/>
  <c r="C25" i="22"/>
  <c r="B25" i="22"/>
  <c r="A25" i="22"/>
  <c r="N20" i="22"/>
  <c r="L20" i="22"/>
  <c r="I20" i="22"/>
  <c r="G20" i="22"/>
  <c r="F20" i="22"/>
  <c r="E20" i="22"/>
  <c r="D20" i="22"/>
  <c r="C20" i="22"/>
  <c r="B20" i="22"/>
  <c r="A20" i="22"/>
  <c r="N15" i="22"/>
  <c r="L15" i="22"/>
  <c r="I15" i="22"/>
  <c r="G15" i="22"/>
  <c r="F15" i="22"/>
  <c r="E15" i="22"/>
  <c r="D15" i="22"/>
  <c r="C15" i="22"/>
  <c r="B15" i="22"/>
  <c r="A15" i="22"/>
  <c r="N10" i="22"/>
  <c r="L10" i="22"/>
  <c r="I10" i="22"/>
  <c r="G10" i="22"/>
  <c r="F10" i="22"/>
  <c r="E10" i="22"/>
  <c r="D10" i="22"/>
  <c r="C10" i="22"/>
  <c r="B10" i="22"/>
  <c r="A10" i="22"/>
  <c r="D6" i="22"/>
  <c r="D5" i="22"/>
  <c r="D4" i="22"/>
  <c r="B55" i="16"/>
  <c r="B50" i="16"/>
  <c r="B45" i="16"/>
  <c r="B40" i="16"/>
  <c r="B35" i="16"/>
  <c r="B30" i="16"/>
  <c r="B25" i="16"/>
  <c r="B20" i="16"/>
  <c r="B15" i="16"/>
  <c r="B10" i="16"/>
  <c r="M55" i="1"/>
  <c r="L55" i="1"/>
  <c r="M50" i="1"/>
  <c r="L50" i="1"/>
  <c r="M45" i="1"/>
  <c r="L45" i="1"/>
  <c r="M40" i="1"/>
  <c r="L40" i="1"/>
  <c r="M35" i="1"/>
  <c r="L35" i="1"/>
  <c r="I35" i="16" s="1"/>
  <c r="M30" i="1"/>
  <c r="AD30" i="1" s="1"/>
  <c r="L30" i="1"/>
  <c r="I30" i="22" s="1"/>
  <c r="M25" i="1"/>
  <c r="AD26" i="1" s="1"/>
  <c r="AC26" i="1" s="1"/>
  <c r="L25" i="1"/>
  <c r="I25" i="22" s="1"/>
  <c r="M20" i="1"/>
  <c r="L20" i="1"/>
  <c r="M15" i="1"/>
  <c r="L15" i="1"/>
  <c r="I50" i="23"/>
  <c r="I50" i="22"/>
  <c r="I50" i="24"/>
  <c r="M10" i="1"/>
  <c r="L10" i="1"/>
  <c r="B249" i="21" a="1"/>
  <c r="B249" i="21"/>
  <c r="G238" i="21"/>
  <c r="N25" i="16"/>
  <c r="G25" i="16"/>
  <c r="F25" i="16"/>
  <c r="E25" i="16"/>
  <c r="D25" i="16"/>
  <c r="C25" i="16"/>
  <c r="A25" i="16"/>
  <c r="N55" i="16"/>
  <c r="G55" i="16"/>
  <c r="F55" i="16"/>
  <c r="E55" i="16"/>
  <c r="D55" i="16"/>
  <c r="C55" i="16"/>
  <c r="A55" i="16"/>
  <c r="N50" i="16"/>
  <c r="G50" i="16"/>
  <c r="F50" i="16"/>
  <c r="E50" i="16"/>
  <c r="D50" i="16"/>
  <c r="C50" i="16"/>
  <c r="A50" i="16"/>
  <c r="N45" i="16"/>
  <c r="G45" i="16"/>
  <c r="F45" i="16"/>
  <c r="E45" i="16"/>
  <c r="D45" i="16"/>
  <c r="C45" i="16"/>
  <c r="A45" i="16"/>
  <c r="N40" i="16"/>
  <c r="G40" i="16"/>
  <c r="F40" i="16"/>
  <c r="E40" i="16"/>
  <c r="D40" i="16"/>
  <c r="C40" i="16"/>
  <c r="A40" i="16"/>
  <c r="N35" i="16"/>
  <c r="G35" i="16"/>
  <c r="F35" i="16"/>
  <c r="E35" i="16"/>
  <c r="D35" i="16"/>
  <c r="C35" i="16"/>
  <c r="A35" i="16"/>
  <c r="N30" i="16"/>
  <c r="G30" i="16"/>
  <c r="F30" i="16"/>
  <c r="E30" i="16"/>
  <c r="D30" i="16"/>
  <c r="C30" i="16"/>
  <c r="A30" i="16"/>
  <c r="N20" i="16"/>
  <c r="G20" i="16"/>
  <c r="F20" i="16"/>
  <c r="E20" i="16"/>
  <c r="D20" i="16"/>
  <c r="C20" i="16"/>
  <c r="A20" i="16"/>
  <c r="N15" i="16"/>
  <c r="G15" i="16"/>
  <c r="F15" i="16"/>
  <c r="E15" i="16"/>
  <c r="D15" i="16"/>
  <c r="C15" i="16"/>
  <c r="A15" i="16"/>
  <c r="D6" i="16"/>
  <c r="D5" i="16"/>
  <c r="D4" i="16"/>
  <c r="N10" i="16"/>
  <c r="G10" i="16"/>
  <c r="F10" i="16"/>
  <c r="E10" i="16"/>
  <c r="D10" i="16"/>
  <c r="C10" i="16"/>
  <c r="A10" i="16"/>
  <c r="T39" i="1"/>
  <c r="T38" i="1"/>
  <c r="T37" i="1"/>
  <c r="Q37" i="1"/>
  <c r="T36" i="1"/>
  <c r="Q36" i="1"/>
  <c r="T35" i="1"/>
  <c r="Q35" i="1"/>
  <c r="J35" i="1"/>
  <c r="I35" i="1"/>
  <c r="H35" i="23" s="1"/>
  <c r="T34" i="1"/>
  <c r="Q34" i="1"/>
  <c r="T33" i="1"/>
  <c r="Q33" i="1"/>
  <c r="T32" i="1"/>
  <c r="Q32" i="1"/>
  <c r="T31" i="1"/>
  <c r="Q31" i="1"/>
  <c r="T30" i="1"/>
  <c r="Q30" i="1"/>
  <c r="J30" i="1"/>
  <c r="Z35" i="1" s="1"/>
  <c r="Y35" i="1" s="1"/>
  <c r="I30" i="1"/>
  <c r="H30" i="24" s="1"/>
  <c r="Z39" i="1"/>
  <c r="Y39" i="1" s="1"/>
  <c r="T25" i="1"/>
  <c r="T26" i="1"/>
  <c r="T27" i="1"/>
  <c r="T28" i="1"/>
  <c r="T29" i="1"/>
  <c r="Q25" i="1"/>
  <c r="Q26" i="1"/>
  <c r="Q27" i="1"/>
  <c r="J25" i="1"/>
  <c r="I25" i="1"/>
  <c r="H25" i="22" s="1"/>
  <c r="T59" i="1"/>
  <c r="Q59" i="1"/>
  <c r="T58" i="1"/>
  <c r="Q58" i="1"/>
  <c r="T57" i="1"/>
  <c r="Q57" i="1"/>
  <c r="T56" i="1"/>
  <c r="Q56" i="1"/>
  <c r="T55" i="1"/>
  <c r="Q55" i="1"/>
  <c r="J55" i="1"/>
  <c r="Z58" i="1" s="1"/>
  <c r="I55" i="1"/>
  <c r="H55" i="22" s="1"/>
  <c r="I15" i="16"/>
  <c r="I50" i="16"/>
  <c r="I25" i="16"/>
  <c r="I20" i="16"/>
  <c r="I55" i="16"/>
  <c r="I40" i="16"/>
  <c r="I10" i="16"/>
  <c r="I45" i="16"/>
  <c r="AD59" i="1"/>
  <c r="AC59" i="1"/>
  <c r="X59" i="1"/>
  <c r="X58" i="1"/>
  <c r="X56" i="1"/>
  <c r="Z59" i="1"/>
  <c r="Y59" i="1" s="1"/>
  <c r="Z57" i="1"/>
  <c r="Y57" i="1" s="1"/>
  <c r="X55" i="1"/>
  <c r="AD58" i="1"/>
  <c r="AC58" i="1"/>
  <c r="AD56" i="1"/>
  <c r="AC56" i="1"/>
  <c r="AD57" i="1"/>
  <c r="AC57" i="1"/>
  <c r="AD55" i="1"/>
  <c r="Z56" i="1"/>
  <c r="Y56" i="1" s="1"/>
  <c r="T54" i="1"/>
  <c r="Q54" i="1"/>
  <c r="T53" i="1"/>
  <c r="Q53" i="1"/>
  <c r="AD53" i="1"/>
  <c r="AC53" i="1"/>
  <c r="T52" i="1"/>
  <c r="Q52" i="1"/>
  <c r="T51" i="1"/>
  <c r="Q51" i="1"/>
  <c r="T50" i="1"/>
  <c r="Q50" i="1"/>
  <c r="J50" i="1"/>
  <c r="X51" i="1" s="1"/>
  <c r="I50" i="1"/>
  <c r="H50" i="24" s="1"/>
  <c r="AC55" i="1"/>
  <c r="AF55" i="1"/>
  <c r="AE55" i="1"/>
  <c r="AD52" i="1"/>
  <c r="AC52" i="1"/>
  <c r="AD51" i="1"/>
  <c r="AC51" i="1"/>
  <c r="AD54" i="1"/>
  <c r="AC54" i="1"/>
  <c r="AD50" i="1"/>
  <c r="L55" i="16"/>
  <c r="AF50" i="1"/>
  <c r="AE50" i="1"/>
  <c r="AC50" i="1"/>
  <c r="L50" i="23"/>
  <c r="L50" i="24"/>
  <c r="L50" i="22"/>
  <c r="L50" i="16"/>
  <c r="T49" i="1"/>
  <c r="Q49" i="1"/>
  <c r="T48" i="1"/>
  <c r="Q48" i="1"/>
  <c r="T47" i="1"/>
  <c r="Q47" i="1"/>
  <c r="T46" i="1"/>
  <c r="Q46" i="1"/>
  <c r="T45" i="1"/>
  <c r="Q45" i="1"/>
  <c r="J45" i="1"/>
  <c r="X45" i="1" s="1"/>
  <c r="I45" i="1"/>
  <c r="H45" i="23" s="1"/>
  <c r="AD46" i="1"/>
  <c r="AC46" i="1"/>
  <c r="AD48" i="1"/>
  <c r="AC48" i="1"/>
  <c r="AD47" i="1"/>
  <c r="AD49" i="1"/>
  <c r="AC49" i="1"/>
  <c r="AD45" i="1"/>
  <c r="AC45" i="1"/>
  <c r="Z45" i="1"/>
  <c r="Y45" i="1" s="1"/>
  <c r="AF45" i="1"/>
  <c r="AE45" i="1"/>
  <c r="AC47" i="1"/>
  <c r="L45" i="16"/>
  <c r="T44" i="1"/>
  <c r="Q44" i="1"/>
  <c r="T43" i="1"/>
  <c r="Q43" i="1"/>
  <c r="T42" i="1"/>
  <c r="Q42" i="1"/>
  <c r="T41" i="1"/>
  <c r="Q41" i="1"/>
  <c r="T40" i="1"/>
  <c r="Q40" i="1"/>
  <c r="J40" i="1"/>
  <c r="Z42" i="1" s="1"/>
  <c r="Y42" i="1" s="1"/>
  <c r="I40" i="1"/>
  <c r="H40" i="22" s="1"/>
  <c r="AD41" i="1"/>
  <c r="AC41" i="1"/>
  <c r="AD44" i="1"/>
  <c r="AC44" i="1"/>
  <c r="AD42" i="1"/>
  <c r="AC42" i="1"/>
  <c r="AD40" i="1"/>
  <c r="AC40" i="1"/>
  <c r="AD43" i="1"/>
  <c r="AC43" i="1"/>
  <c r="Z43" i="1"/>
  <c r="Y43" i="1" s="1"/>
  <c r="N40" i="1"/>
  <c r="J40" i="24" s="1"/>
  <c r="T24" i="1"/>
  <c r="Q24" i="1"/>
  <c r="T23" i="1"/>
  <c r="Q23" i="1"/>
  <c r="T22" i="1"/>
  <c r="Q22" i="1"/>
  <c r="T21" i="1"/>
  <c r="Q21" i="1"/>
  <c r="T20" i="1"/>
  <c r="Q20" i="1"/>
  <c r="J20" i="1"/>
  <c r="Z22" i="1" s="1"/>
  <c r="Y22" i="1" s="1"/>
  <c r="I20" i="1"/>
  <c r="H20" i="24" s="1"/>
  <c r="T19" i="1"/>
  <c r="Q19" i="1"/>
  <c r="T18" i="1"/>
  <c r="Q18" i="1"/>
  <c r="T17" i="1"/>
  <c r="Q17" i="1"/>
  <c r="T16" i="1"/>
  <c r="Q16" i="1"/>
  <c r="T15" i="1"/>
  <c r="Q15" i="1"/>
  <c r="J15" i="1"/>
  <c r="Z19" i="1" s="1"/>
  <c r="Y19" i="1" s="1"/>
  <c r="I15" i="1"/>
  <c r="H15" i="22" s="1"/>
  <c r="X18" i="1"/>
  <c r="X15" i="1"/>
  <c r="X17" i="1"/>
  <c r="AF40" i="1"/>
  <c r="AE40" i="1"/>
  <c r="AD18" i="1"/>
  <c r="AD19" i="1"/>
  <c r="AD15" i="1"/>
  <c r="AD17" i="1"/>
  <c r="AD16" i="1"/>
  <c r="AD21" i="1"/>
  <c r="AD20" i="1"/>
  <c r="AD22" i="1"/>
  <c r="AD24" i="1"/>
  <c r="AD23" i="1"/>
  <c r="L40" i="16"/>
  <c r="T14" i="1"/>
  <c r="Q14" i="1"/>
  <c r="T13" i="1"/>
  <c r="Q13" i="1"/>
  <c r="T12" i="1"/>
  <c r="Q12" i="1"/>
  <c r="AC23" i="1"/>
  <c r="AC21" i="1"/>
  <c r="AC19" i="1"/>
  <c r="AC22" i="1"/>
  <c r="AC24" i="1"/>
  <c r="AC18" i="1"/>
  <c r="AC16" i="1"/>
  <c r="AC17" i="1"/>
  <c r="AD12" i="1"/>
  <c r="AC12" i="1"/>
  <c r="AD13" i="1"/>
  <c r="AC13" i="1"/>
  <c r="AD14" i="1"/>
  <c r="AC14" i="1"/>
  <c r="Q11" i="1"/>
  <c r="T11" i="1"/>
  <c r="T10" i="1"/>
  <c r="AF20" i="1"/>
  <c r="AE20" i="1"/>
  <c r="AC20" i="1"/>
  <c r="AF15" i="1"/>
  <c r="AE15" i="1"/>
  <c r="AC15" i="1"/>
  <c r="AD11" i="1"/>
  <c r="Q10" i="1"/>
  <c r="AD10" i="1"/>
  <c r="J10" i="1"/>
  <c r="Z12" i="1" s="1"/>
  <c r="Y12" i="1" s="1"/>
  <c r="L15" i="16"/>
  <c r="L20" i="16"/>
  <c r="AC11" i="1"/>
  <c r="AC10" i="1"/>
  <c r="I10" i="1"/>
  <c r="H10" i="24" s="1"/>
  <c r="AF10" i="1"/>
  <c r="AE10" i="1"/>
  <c r="L10" i="16"/>
  <c r="N55" i="1" l="1"/>
  <c r="J55" i="24" s="1"/>
  <c r="Z55" i="1"/>
  <c r="Y55" i="1" s="1"/>
  <c r="X57" i="1"/>
  <c r="N50" i="1"/>
  <c r="J50" i="22" s="1"/>
  <c r="X54" i="1"/>
  <c r="X50" i="1"/>
  <c r="X46" i="1"/>
  <c r="X20" i="1"/>
  <c r="X21" i="1"/>
  <c r="Z21" i="1"/>
  <c r="Y21" i="1" s="1"/>
  <c r="X19" i="1"/>
  <c r="Z18" i="1"/>
  <c r="Y18" i="1" s="1"/>
  <c r="AB55" i="1"/>
  <c r="AA55" i="1" s="1"/>
  <c r="Y58" i="1"/>
  <c r="H55" i="24"/>
  <c r="H55" i="23"/>
  <c r="H55" i="16"/>
  <c r="X40" i="1"/>
  <c r="X41" i="1"/>
  <c r="Z44" i="1"/>
  <c r="Y44" i="1" s="1"/>
  <c r="X42" i="1"/>
  <c r="J40" i="22"/>
  <c r="H40" i="24"/>
  <c r="J40" i="23"/>
  <c r="Z40" i="1"/>
  <c r="Z41" i="1"/>
  <c r="Y41" i="1" s="1"/>
  <c r="H40" i="16"/>
  <c r="H40" i="23"/>
  <c r="J40" i="16"/>
  <c r="X44" i="1"/>
  <c r="X43" i="1"/>
  <c r="Z17" i="1"/>
  <c r="Y17" i="1" s="1"/>
  <c r="X16" i="1"/>
  <c r="Z15" i="1"/>
  <c r="Y15" i="1" s="1"/>
  <c r="Z16" i="1"/>
  <c r="Y16" i="1" s="1"/>
  <c r="H35" i="16"/>
  <c r="X38" i="1"/>
  <c r="X34" i="1"/>
  <c r="Z36" i="1"/>
  <c r="Y36" i="1" s="1"/>
  <c r="Z33" i="1"/>
  <c r="Y33" i="1" s="1"/>
  <c r="X37" i="1"/>
  <c r="Z37" i="1"/>
  <c r="Y37" i="1" s="1"/>
  <c r="X30" i="1"/>
  <c r="X35" i="1"/>
  <c r="Z34" i="1"/>
  <c r="Y34" i="1" s="1"/>
  <c r="N20" i="1"/>
  <c r="J20" i="22" s="1"/>
  <c r="Z24" i="1"/>
  <c r="Y24" i="1" s="1"/>
  <c r="Z23" i="1"/>
  <c r="Y23" i="1" s="1"/>
  <c r="X24" i="1"/>
  <c r="X22" i="1"/>
  <c r="X23" i="1"/>
  <c r="Z20" i="1"/>
  <c r="H20" i="23"/>
  <c r="H20" i="22"/>
  <c r="H20" i="16"/>
  <c r="Z38" i="1"/>
  <c r="Y38" i="1" s="1"/>
  <c r="I35" i="22"/>
  <c r="I35" i="23"/>
  <c r="I35" i="24"/>
  <c r="H35" i="22"/>
  <c r="N35" i="1"/>
  <c r="H35" i="24"/>
  <c r="H45" i="24"/>
  <c r="N45" i="1"/>
  <c r="Z47" i="1"/>
  <c r="Y47" i="1" s="1"/>
  <c r="X49" i="1"/>
  <c r="X48" i="1"/>
  <c r="Z48" i="1"/>
  <c r="Y48" i="1" s="1"/>
  <c r="X47" i="1"/>
  <c r="Z49" i="1"/>
  <c r="Y49" i="1" s="1"/>
  <c r="H45" i="22"/>
  <c r="Z46" i="1"/>
  <c r="Y46" i="1" s="1"/>
  <c r="H45" i="16"/>
  <c r="Z53" i="1"/>
  <c r="Y53" i="1" s="1"/>
  <c r="Z51" i="1"/>
  <c r="Y51" i="1" s="1"/>
  <c r="Z54" i="1"/>
  <c r="Y54" i="1" s="1"/>
  <c r="X52" i="1"/>
  <c r="X53" i="1"/>
  <c r="J50" i="16"/>
  <c r="Z50" i="1"/>
  <c r="Z52" i="1"/>
  <c r="Y52" i="1" s="1"/>
  <c r="H50" i="16"/>
  <c r="H50" i="22"/>
  <c r="H50" i="23"/>
  <c r="Z30" i="1"/>
  <c r="Y30" i="1" s="1"/>
  <c r="X32" i="1"/>
  <c r="Z32" i="1"/>
  <c r="Y32" i="1" s="1"/>
  <c r="Z31" i="1"/>
  <c r="Y31" i="1" s="1"/>
  <c r="AD37" i="1"/>
  <c r="AC37" i="1" s="1"/>
  <c r="AD35" i="1"/>
  <c r="AC35" i="1" s="1"/>
  <c r="AD38" i="1"/>
  <c r="AC38" i="1" s="1"/>
  <c r="AD33" i="1"/>
  <c r="AC33" i="1" s="1"/>
  <c r="AD36" i="1"/>
  <c r="AC36" i="1" s="1"/>
  <c r="I30" i="16"/>
  <c r="AD31" i="1"/>
  <c r="AC31" i="1" s="1"/>
  <c r="AC30" i="1"/>
  <c r="AD34" i="1"/>
  <c r="AC34" i="1" s="1"/>
  <c r="AD32" i="1"/>
  <c r="AC32" i="1" s="1"/>
  <c r="AD39" i="1"/>
  <c r="AC39" i="1" s="1"/>
  <c r="I30" i="24"/>
  <c r="I30" i="23"/>
  <c r="N30" i="1"/>
  <c r="X33" i="1"/>
  <c r="H30" i="16"/>
  <c r="H30" i="22"/>
  <c r="H30" i="23"/>
  <c r="X39" i="1"/>
  <c r="X31" i="1"/>
  <c r="X36" i="1"/>
  <c r="X27" i="1"/>
  <c r="AD25" i="1"/>
  <c r="AD28" i="1"/>
  <c r="AC28" i="1" s="1"/>
  <c r="AD29" i="1"/>
  <c r="AC29" i="1" s="1"/>
  <c r="I25" i="24"/>
  <c r="AD27" i="1"/>
  <c r="AC27" i="1" s="1"/>
  <c r="I25" i="23"/>
  <c r="H15" i="16"/>
  <c r="H15" i="24"/>
  <c r="AB15" i="1"/>
  <c r="AA15" i="1" s="1"/>
  <c r="N15" i="1"/>
  <c r="H15" i="23"/>
  <c r="X29" i="1"/>
  <c r="X26" i="1"/>
  <c r="X28" i="1"/>
  <c r="X25" i="1"/>
  <c r="Z27" i="1"/>
  <c r="Y27" i="1" s="1"/>
  <c r="Z25" i="1"/>
  <c r="H25" i="16"/>
  <c r="Z29" i="1"/>
  <c r="Y29" i="1" s="1"/>
  <c r="N25" i="1"/>
  <c r="Z26" i="1"/>
  <c r="Y26" i="1" s="1"/>
  <c r="Z28" i="1"/>
  <c r="Y28" i="1" s="1"/>
  <c r="H25" i="24"/>
  <c r="H25" i="23"/>
  <c r="Z11" i="1"/>
  <c r="Y11" i="1" s="1"/>
  <c r="X14" i="1"/>
  <c r="Z14" i="1"/>
  <c r="Y14" i="1" s="1"/>
  <c r="Z10" i="1"/>
  <c r="H10" i="23"/>
  <c r="N10" i="1"/>
  <c r="X10" i="1"/>
  <c r="X13" i="1"/>
  <c r="H10" i="16"/>
  <c r="X11" i="1"/>
  <c r="X12" i="1"/>
  <c r="Z13" i="1"/>
  <c r="Y13" i="1" s="1"/>
  <c r="H10" i="22"/>
  <c r="J55" i="22" l="1"/>
  <c r="J55" i="16"/>
  <c r="J55" i="23"/>
  <c r="J50" i="23"/>
  <c r="J50" i="24"/>
  <c r="J20" i="23"/>
  <c r="J20" i="24"/>
  <c r="K55" i="24"/>
  <c r="K55" i="22"/>
  <c r="AG55" i="1"/>
  <c r="K55" i="16"/>
  <c r="K55" i="23"/>
  <c r="AB45" i="1"/>
  <c r="AA45" i="1" s="1"/>
  <c r="K45" i="22" s="1"/>
  <c r="AB40" i="1"/>
  <c r="AA40" i="1" s="1"/>
  <c r="Y40" i="1"/>
  <c r="J20" i="16"/>
  <c r="AB20" i="1"/>
  <c r="AA20" i="1" s="1"/>
  <c r="Y20" i="1"/>
  <c r="AB35" i="1"/>
  <c r="AA35" i="1" s="1"/>
  <c r="K35" i="23" s="1"/>
  <c r="J35" i="24"/>
  <c r="J35" i="23"/>
  <c r="J35" i="16"/>
  <c r="J35" i="22"/>
  <c r="J45" i="24"/>
  <c r="J45" i="22"/>
  <c r="J45" i="23"/>
  <c r="J45" i="16"/>
  <c r="Y50" i="1"/>
  <c r="AB50" i="1"/>
  <c r="AA50" i="1" s="1"/>
  <c r="AB30" i="1"/>
  <c r="AA30" i="1" s="1"/>
  <c r="K30" i="22" s="1"/>
  <c r="AF30" i="1"/>
  <c r="AE30" i="1" s="1"/>
  <c r="AF35" i="1"/>
  <c r="AE35" i="1" s="1"/>
  <c r="J30" i="22"/>
  <c r="J30" i="16"/>
  <c r="J30" i="24"/>
  <c r="J30" i="23"/>
  <c r="AC25" i="1"/>
  <c r="AF25" i="1"/>
  <c r="AE25" i="1" s="1"/>
  <c r="J15" i="24"/>
  <c r="J15" i="22"/>
  <c r="J15" i="16"/>
  <c r="J15" i="23"/>
  <c r="K15" i="22"/>
  <c r="K15" i="23"/>
  <c r="K15" i="24"/>
  <c r="K15" i="16"/>
  <c r="AG15" i="1"/>
  <c r="Y25" i="1"/>
  <c r="AB25" i="1"/>
  <c r="AA25" i="1" s="1"/>
  <c r="J25" i="24"/>
  <c r="J25" i="22"/>
  <c r="J25" i="23"/>
  <c r="J25" i="16"/>
  <c r="Y10" i="1"/>
  <c r="AB10" i="1"/>
  <c r="AA10" i="1" s="1"/>
  <c r="J10" i="22"/>
  <c r="J10" i="23"/>
  <c r="J10" i="24"/>
  <c r="J10" i="16"/>
  <c r="AG45" i="1" l="1"/>
  <c r="M45" i="16" s="1"/>
  <c r="K45" i="23"/>
  <c r="K45" i="24"/>
  <c r="K45" i="16"/>
  <c r="M55" i="23"/>
  <c r="M55" i="24"/>
  <c r="M55" i="16"/>
  <c r="M55" i="22"/>
  <c r="K40" i="16"/>
  <c r="K40" i="22"/>
  <c r="AG40" i="1"/>
  <c r="K40" i="24"/>
  <c r="K40" i="23"/>
  <c r="K20" i="24"/>
  <c r="K20" i="16"/>
  <c r="K20" i="22"/>
  <c r="K20" i="23"/>
  <c r="AG20" i="1"/>
  <c r="K35" i="16"/>
  <c r="K35" i="22"/>
  <c r="K35" i="24"/>
  <c r="M45" i="23"/>
  <c r="M45" i="22"/>
  <c r="AG50" i="1"/>
  <c r="K50" i="22"/>
  <c r="K50" i="16"/>
  <c r="K50" i="24"/>
  <c r="K50" i="23"/>
  <c r="K30" i="23"/>
  <c r="K30" i="16"/>
  <c r="K30" i="24"/>
  <c r="L30" i="23"/>
  <c r="L30" i="24"/>
  <c r="L30" i="22"/>
  <c r="L30" i="16"/>
  <c r="AG30" i="1"/>
  <c r="M30" i="23" s="1"/>
  <c r="L35" i="23"/>
  <c r="L35" i="24"/>
  <c r="L35" i="16"/>
  <c r="L35" i="22"/>
  <c r="AG35" i="1"/>
  <c r="L25" i="23"/>
  <c r="L25" i="16"/>
  <c r="L25" i="24"/>
  <c r="L25" i="22"/>
  <c r="M15" i="23"/>
  <c r="M15" i="24"/>
  <c r="M15" i="22"/>
  <c r="M15" i="16"/>
  <c r="K25" i="22"/>
  <c r="K25" i="23"/>
  <c r="AG25" i="1"/>
  <c r="K25" i="16"/>
  <c r="K25" i="24"/>
  <c r="K10" i="23"/>
  <c r="K10" i="24"/>
  <c r="K10" i="16"/>
  <c r="AG10" i="1"/>
  <c r="K10" i="22"/>
  <c r="M45" i="24" l="1"/>
  <c r="M40" i="23"/>
  <c r="M40" i="24"/>
  <c r="M40" i="16"/>
  <c r="M40" i="22"/>
  <c r="M20" i="22"/>
  <c r="M20" i="23"/>
  <c r="M20" i="16"/>
  <c r="M20" i="24"/>
  <c r="M50" i="16"/>
  <c r="M50" i="22"/>
  <c r="M50" i="24"/>
  <c r="M50" i="23"/>
  <c r="M30" i="16"/>
  <c r="M30" i="24"/>
  <c r="M30" i="22"/>
  <c r="M35" i="22"/>
  <c r="M35" i="23"/>
  <c r="M35" i="16"/>
  <c r="M35" i="24"/>
  <c r="M25" i="23"/>
  <c r="M25" i="24"/>
  <c r="M25" i="22"/>
  <c r="M25" i="16"/>
  <c r="M10" i="16"/>
  <c r="M10" i="22"/>
  <c r="M10" i="23"/>
  <c r="M10" i="24"/>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<sst xmlns="http://schemas.openxmlformats.org/spreadsheetml/2006/main" count="2875" uniqueCount="676">
  <si>
    <t>Proceso:</t>
  </si>
  <si>
    <t>Objetivo:</t>
  </si>
  <si>
    <t>Alcance:</t>
  </si>
  <si>
    <t>Identificación del riesgo</t>
  </si>
  <si>
    <t>Análisis del riesgo inherente</t>
  </si>
  <si>
    <t>Evaluación del riesgo - Valoración de los controles</t>
  </si>
  <si>
    <t>Evaluación del riesgo - Nivel del riesgo residual</t>
  </si>
  <si>
    <t>Plan de Acción</t>
  </si>
  <si>
    <t>Impacto</t>
  </si>
  <si>
    <t>Causa Inmediata</t>
  </si>
  <si>
    <t>Causa Raíz</t>
  </si>
  <si>
    <t>Descripción del Riesgo</t>
  </si>
  <si>
    <t>Clasificación del Riesgo</t>
  </si>
  <si>
    <t>Frecuencia con la cual se realiza la actividad</t>
  </si>
  <si>
    <t>Probabilidad Inherente</t>
  </si>
  <si>
    <t>%</t>
  </si>
  <si>
    <t>Criterios de impacto</t>
  </si>
  <si>
    <t>Impacto 
Inherente</t>
  </si>
  <si>
    <t>Zona de Riesgo Inherente</t>
  </si>
  <si>
    <t>No. Control</t>
  </si>
  <si>
    <t>Descripción del Control</t>
  </si>
  <si>
    <t>Afectación</t>
  </si>
  <si>
    <t>Atributos</t>
  </si>
  <si>
    <t>Impacto Residual Final</t>
  </si>
  <si>
    <t>Zona de Riesgo Final</t>
  </si>
  <si>
    <t>Tratamiento</t>
  </si>
  <si>
    <t>Responsable</t>
  </si>
  <si>
    <t>Fecha Implementación</t>
  </si>
  <si>
    <t>Fecha Seguimiento</t>
  </si>
  <si>
    <t>Seguimiento</t>
  </si>
  <si>
    <t>Estado</t>
  </si>
  <si>
    <t>Tipo</t>
  </si>
  <si>
    <t>Implementación</t>
  </si>
  <si>
    <t>Calificación</t>
  </si>
  <si>
    <t>Documentación</t>
  </si>
  <si>
    <t>Frecuencia</t>
  </si>
  <si>
    <t>Evidencia</t>
  </si>
  <si>
    <t>N.</t>
  </si>
  <si>
    <t>IMPACTO</t>
  </si>
  <si>
    <t>CLASIFICACIÓN DEL RIESGO</t>
  </si>
  <si>
    <t>Reputacional</t>
  </si>
  <si>
    <t>Ejecución y Administración de Procesos</t>
  </si>
  <si>
    <t>Fraude Externo</t>
  </si>
  <si>
    <t>Fraude Interno</t>
  </si>
  <si>
    <t>Fallas Tecnológicas</t>
  </si>
  <si>
    <t>Relaciones Laborales</t>
  </si>
  <si>
    <t>CRITERIOS DE IMPACTO</t>
  </si>
  <si>
    <t>El riesgo afecta la imagen de alguna área de la organización</t>
  </si>
  <si>
    <t>El riesgo afecta la imagen de la entidad internamente, de conocimiento general, nivel interno, alta dirección, contratista y/o de provedores</t>
  </si>
  <si>
    <t>El riesgo afecta la imagen de de la entidad con efecto publicitario sostenido a nivel de sector administrativo, nivel departamental o municipal</t>
  </si>
  <si>
    <t>El riesgo afecta la imagen de la entidad a nivel nacional, con efecto publicitarios sostenible a nivel país</t>
  </si>
  <si>
    <t>TIPO</t>
  </si>
  <si>
    <t>Preventivo</t>
  </si>
  <si>
    <t>Detectivo</t>
  </si>
  <si>
    <t>Correctivo</t>
  </si>
  <si>
    <t xml:space="preserve">IMPLEMENTACIÓN </t>
  </si>
  <si>
    <t>Automático</t>
  </si>
  <si>
    <t>Manual</t>
  </si>
  <si>
    <t>DOCUMENTACIÓN</t>
  </si>
  <si>
    <t>Documentado</t>
  </si>
  <si>
    <t>Sin documentar</t>
  </si>
  <si>
    <t>FRECUENCIA</t>
  </si>
  <si>
    <t>Continua</t>
  </si>
  <si>
    <t>Aleatoria</t>
  </si>
  <si>
    <t>EVIDENCIA</t>
  </si>
  <si>
    <t>Con Registro</t>
  </si>
  <si>
    <t>Sin Registro</t>
  </si>
  <si>
    <t>SIGCMA</t>
  </si>
  <si>
    <t>Matriz Mapa de Riesgos</t>
  </si>
  <si>
    <t>Orientaciones Generales</t>
  </si>
  <si>
    <t>Columna</t>
  </si>
  <si>
    <t>Descripción - Lineamientos para el diligenciamiento</t>
  </si>
  <si>
    <t>Proceso</t>
  </si>
  <si>
    <t>Diligencie el nombre del proceso al cual se le identificarán y valorarán los riesgos.</t>
  </si>
  <si>
    <t>Objetivo</t>
  </si>
  <si>
    <t>Diligencie el objetivo del proceso.</t>
  </si>
  <si>
    <t>Alcance</t>
  </si>
  <si>
    <t>Diligencie el alcance del proceso.</t>
  </si>
  <si>
    <t>Referencia</t>
  </si>
  <si>
    <t>Circunstancias bajo las cuales se presenta el riesgo, es la situación más evidente frente al riesgo, redacte de la forma más concreta posible.</t>
  </si>
  <si>
    <t>Causa  principal  o básica, corresponde a las razones por la cuales se puede presentar  el riesgo, redacte de la forma más concreta posible.</t>
  </si>
  <si>
    <t>Frecuencia con la cual se lleva a cabo la actividad</t>
  </si>
  <si>
    <t>Criterios de Impacto</t>
  </si>
  <si>
    <r>
      <t xml:space="preserve">ATRIBUTOS EFICIENCIA
</t>
    </r>
    <r>
      <rPr>
        <sz val="9"/>
        <rFont val="Arial Narrow"/>
        <family val="2"/>
      </rPr>
      <t>Tipo</t>
    </r>
  </si>
  <si>
    <r>
      <t xml:space="preserve">ATRIBUTOS EFICIENCIA
</t>
    </r>
    <r>
      <rPr>
        <sz val="9"/>
        <rFont val="Arial Narrow"/>
        <family val="2"/>
      </rPr>
      <t>Implementación</t>
    </r>
  </si>
  <si>
    <r>
      <t xml:space="preserve">ATRIBUTOS EFICIENCIA
</t>
    </r>
    <r>
      <rPr>
        <sz val="9"/>
        <rFont val="Arial Narrow"/>
        <family val="2"/>
      </rPr>
      <t>Calificación</t>
    </r>
  </si>
  <si>
    <r>
      <t xml:space="preserve">ATRIBUTOS INFORMATIVOS
</t>
    </r>
    <r>
      <rPr>
        <sz val="9"/>
        <rFont val="Arial Narrow"/>
        <family val="2"/>
      </rPr>
      <t>Documentación</t>
    </r>
  </si>
  <si>
    <r>
      <t xml:space="preserve">ATRIBUTOS INFORMATIVOS
</t>
    </r>
    <r>
      <rPr>
        <sz val="9"/>
        <rFont val="Arial Narrow"/>
        <family val="2"/>
      </rPr>
      <t>Frecuencia</t>
    </r>
  </si>
  <si>
    <r>
      <t xml:space="preserve">ATRIBUTOS INFORMATIVOS
</t>
    </r>
    <r>
      <rPr>
        <sz val="9"/>
        <rFont val="Arial Narrow"/>
        <family val="2"/>
      </rPr>
      <t>Registro</t>
    </r>
  </si>
  <si>
    <t>Evaluación del Nivel de Riesgo - Nivel de Riesgo Residual</t>
  </si>
  <si>
    <r>
      <t xml:space="preserve">Plan de Acción
</t>
    </r>
    <r>
      <rPr>
        <sz val="9"/>
        <rFont val="Arial Narrow"/>
        <family val="2"/>
      </rPr>
      <t xml:space="preserve">Responsable, fecha implementación, fecha seguimiento, seguimiento. </t>
    </r>
  </si>
  <si>
    <t xml:space="preserve">Esta casilla dependerá del tratamiento establecido, si es Aceptar no se requieren acciones adicionales, en caso de escoger Reducir (mitigar) se deben diligenciar las acciones que se adelantarán como complemento a los controles establecidos, no necesariamente son controles adicionales. Para Reducir (compartir), es viable diligenciar la acción que deriva de esta (ejemplo póliza seguros, terceración), indicando información relevante. </t>
  </si>
  <si>
    <t>DAÑOS ACTIVOS FIJOS/ EVENTOS EXTERNOS</t>
  </si>
  <si>
    <t>EJECUCIÓN Y ADMINISTRACIÓN DE PROCESOS</t>
  </si>
  <si>
    <t>FALLAS TECNÓLOGICAS</t>
  </si>
  <si>
    <t>FRAUDE EXTERNO</t>
  </si>
  <si>
    <t>FRAUDE INTERNO</t>
  </si>
  <si>
    <t>RELACIONES LABORALES</t>
  </si>
  <si>
    <t>USUARIOS, PRODUCTOS Y PRÁCTICAS ORGANIZACIONALES</t>
  </si>
  <si>
    <t>Pérdida por daños o extravíos de los activos fijos por desastres naturales u otros riesgos/eventos externos como atentados, vandalismo, orden público.</t>
  </si>
  <si>
    <t>Pérdidas derivadas de errores en la ejecución y administración de procesos.</t>
  </si>
  <si>
    <t>Errores en hardware, software, telecomunicaciones, interrupción de servicios básicos.</t>
  </si>
  <si>
    <t>Pérdida derivada de actos de fraude por personas ajenas a la organización (no participa personal de la entidad).</t>
  </si>
  <si>
    <t>Pérdida debido a actos de fraude, actuaciones irregulares, comisión de hechos delictivos abuso de confianza, apropiación indebida, incumplimiento d e regulaciones legales o internas de la entidad en las cuales está involucrado por lo menos 1 participante interno de la organización, son realizadas de forma intencional y/o con ánimo de lucro para sí mismo o para terceros.</t>
  </si>
  <si>
    <t>Pérdidas que surgen de acciones contrarias a las leyes o acuerdos de empleo, salud o seguridad, del pago de demandas por daños personales o de discriminación.</t>
  </si>
  <si>
    <t>Fallas negligentes o involuntarias de las obligaciones frente a los usuarios y que impiden satisfacer una obligación profesional frente a éstos.</t>
  </si>
  <si>
    <t>Tabla Criterios para definir el nivel de probabilidad</t>
  </si>
  <si>
    <t>Frecuencia de la Actividad</t>
  </si>
  <si>
    <t>Probabilidad</t>
  </si>
  <si>
    <t>Muy Baja</t>
  </si>
  <si>
    <t>Baja</t>
  </si>
  <si>
    <t>La actividad que conlleva el riesgo se ejecuta de 3 a 24 veces por año</t>
  </si>
  <si>
    <t>Media</t>
  </si>
  <si>
    <t>La actividad que conlleva el riesgo se ejecuta de 24 a 500 veces por año</t>
  </si>
  <si>
    <t>Alta</t>
  </si>
  <si>
    <t>La actividad que conlleva el riesgo se ejecuta mínimo 500 veces al año y máximo 5000 veces por año</t>
  </si>
  <si>
    <t>Muy Alta</t>
  </si>
  <si>
    <t>La actividad que conlleva el riesgo se ejecuta más de 5000 veces por año</t>
  </si>
  <si>
    <t>Tabla Criterios para definir el nivel de impacto</t>
  </si>
  <si>
    <t>Afectación Económica (o presupuestal)</t>
  </si>
  <si>
    <t>Pérdida Reputacional</t>
  </si>
  <si>
    <t>Insignificante</t>
  </si>
  <si>
    <t xml:space="preserve">Afectación menor a 10 SMLMV </t>
  </si>
  <si>
    <t>Menor</t>
  </si>
  <si>
    <t xml:space="preserve">Entre 10 y 50 SMLMV </t>
  </si>
  <si>
    <t>El riesgo afecta la imagen de la entidad internamente, de conocimiento general, nivel interno, de junta dircetiva y accionistas y/o de provedores</t>
  </si>
  <si>
    <t>Moderado</t>
  </si>
  <si>
    <t xml:space="preserve">Entre 50 y 100 SMLMV </t>
  </si>
  <si>
    <t>El riesgo afecta la imagen de la entidad con algunos usuarios de relevancia frente al logro de los objetivos</t>
  </si>
  <si>
    <t>Mayor</t>
  </si>
  <si>
    <t xml:space="preserve">Entre 100 y 500 SMLMV </t>
  </si>
  <si>
    <t>Catastrófico</t>
  </si>
  <si>
    <t xml:space="preserve">Mayor a 500 SMLMV </t>
  </si>
  <si>
    <t xml:space="preserve">     Entre 50 y 100 SMLMV </t>
  </si>
  <si>
    <t xml:space="preserve">     El riesgo afecta la imagen de la entidad con algunos usuarios de relevancia frente al logro de los objetivos</t>
  </si>
  <si>
    <t>Criterios</t>
  </si>
  <si>
    <t>Subcriterios</t>
  </si>
  <si>
    <t>Afectación Económica o presupuestal</t>
  </si>
  <si>
    <t>Afectación menor a 10 SMLMV .</t>
  </si>
  <si>
    <t>Tabla Atributos de para el diseño del control</t>
  </si>
  <si>
    <t>Características</t>
  </si>
  <si>
    <t>Descripción</t>
  </si>
  <si>
    <t>Peso</t>
  </si>
  <si>
    <t>Atributos de Eficiencia</t>
  </si>
  <si>
    <t>Va hacia las causas del riesgo, aseguran el resultado final esperado.</t>
  </si>
  <si>
    <t>Detecta que algo ocurre y devuelve el proceso a los controles preventivos.
Se pueden generar reprocesos.</t>
  </si>
  <si>
    <t>Dado que permiten reducir el impacto de la materialización del riesgo, tienen un costo en su implementación.</t>
  </si>
  <si>
    <t>Son actividades de procesamiento o validación de información que se ejecutan por un sistema y/o aplicativo de manera automática sin la intervención de personas para su realización.</t>
  </si>
  <si>
    <t>Controles que son ejecutados por una persona., tiene implícito el error humano.</t>
  </si>
  <si>
    <r>
      <rPr>
        <b/>
        <sz val="12"/>
        <color theme="9" tint="-0.249977111117893"/>
        <rFont val="Arial Narrow"/>
        <family val="2"/>
      </rPr>
      <t>*</t>
    </r>
    <r>
      <rPr>
        <b/>
        <sz val="12"/>
        <rFont val="Arial Narrow"/>
        <family val="2"/>
      </rPr>
      <t>Atributos de</t>
    </r>
    <r>
      <rPr>
        <b/>
        <sz val="12"/>
        <color theme="9" tint="-0.249977111117893"/>
        <rFont val="Arial Narrow"/>
        <family val="2"/>
      </rPr>
      <t xml:space="preserve"> </t>
    </r>
    <r>
      <rPr>
        <b/>
        <sz val="12"/>
        <color rgb="FF000000"/>
        <rFont val="Arial Narrow"/>
        <family val="2"/>
      </rPr>
      <t>Formalización</t>
    </r>
  </si>
  <si>
    <t>Controles que están documentados en el proceso, ya sea en manuales, procedimientos, flujogramas o cualquier otro documento propio del proceso.</t>
  </si>
  <si>
    <t>-</t>
  </si>
  <si>
    <t>Sin Documentar</t>
  </si>
  <si>
    <t>Identifica a los controles que pese a que se ejecutan en el proceso no se encuentran documentados en ningún documento propio del proceso</t>
  </si>
  <si>
    <t>Este atributo identifica a los controles que se ejecutan siempre que se realiza la actividad originadora del riesgo.</t>
  </si>
  <si>
    <t>Este atributo identifica a los controles que no siempre se ejecutan cuando se realiza la actividad originadora del riesgo</t>
  </si>
  <si>
    <t>El control deja un registro que permite evidenciar la ejecución del control</t>
  </si>
  <si>
    <t>El control no deja registro de la ejecución del control</t>
  </si>
  <si>
    <r>
      <rPr>
        <b/>
        <sz val="12"/>
        <color theme="9" tint="-0.249977111117893"/>
        <rFont val="Arial Narrow"/>
        <family val="2"/>
      </rPr>
      <t>*Nota 1:</t>
    </r>
    <r>
      <rPr>
        <sz val="12"/>
        <color theme="1"/>
        <rFont val="Arial Narrow"/>
        <family val="2"/>
      </rPr>
      <t xml:space="preserve"> Los atributos de formalización se recogerán de manera informativa, con el fin de conocer el entorno del control y complementar el análisis con elementos cualitativos; éstos no tienen una incidencia directa en su efectividad. </t>
    </r>
  </si>
  <si>
    <t>Muy Alta
100%</t>
  </si>
  <si>
    <t>Extremo</t>
  </si>
  <si>
    <t>Alta
80%</t>
  </si>
  <si>
    <t>Alto</t>
  </si>
  <si>
    <t>Media
60%</t>
  </si>
  <si>
    <t>Baja
40%</t>
  </si>
  <si>
    <t>Bajo</t>
  </si>
  <si>
    <t>Muy Baja
20%</t>
  </si>
  <si>
    <t>Leve
20%</t>
  </si>
  <si>
    <t>Menor
40%</t>
  </si>
  <si>
    <t>Moderado
60%</t>
  </si>
  <si>
    <t>Mayor
80%</t>
  </si>
  <si>
    <t>Catastrófico
100%</t>
  </si>
  <si>
    <t xml:space="preserve">Permite definir el consecutivo de riesgos.
</t>
  </si>
  <si>
    <t>Daños Activos Fijos/Eventos Externos</t>
  </si>
  <si>
    <t>ESTADO</t>
  </si>
  <si>
    <t>Finalizado</t>
  </si>
  <si>
    <t>En Curso</t>
  </si>
  <si>
    <t>FECHA</t>
  </si>
  <si>
    <t>X</t>
  </si>
  <si>
    <t>DESPACHO JUDICIAL CERTIFICADO</t>
  </si>
  <si>
    <t>DIRECCIÓN SECCIONAL DE ADMINISTRACIÓN JUDICIAL</t>
  </si>
  <si>
    <t>CONSEJO SECCIONAL DE LA JUDICATURA</t>
  </si>
  <si>
    <t>Misionales</t>
  </si>
  <si>
    <t>PROCESO (indique el tipo de proceso si es Estratégico. Misional, Apoyo, Evaluación y Mejora y especifique el nombre del proceso)</t>
  </si>
  <si>
    <t>CONSEJO SUPERIOR DE LA JUDICATURA</t>
  </si>
  <si>
    <t xml:space="preserve">                                                                         Consejo Superior de la Judicatura</t>
  </si>
  <si>
    <t>Consejo Superior de la Judicatura</t>
  </si>
  <si>
    <t xml:space="preserve">ESTRATEGIAS/ACCIONES </t>
  </si>
  <si>
    <t>ESTRATEGIAS  DOFA</t>
  </si>
  <si>
    <t>ESTRATEGIA/ACCIÓN/ PROYECTO</t>
  </si>
  <si>
    <t xml:space="preserve">GESTIONA </t>
  </si>
  <si>
    <t xml:space="preserve">DOCUMENTADA EN </t>
  </si>
  <si>
    <t>A</t>
  </si>
  <si>
    <t>O</t>
  </si>
  <si>
    <t>D</t>
  </si>
  <si>
    <t>F</t>
  </si>
  <si>
    <t xml:space="preserve">Plan de acción </t>
  </si>
  <si>
    <t xml:space="preserve">Mapa  de riesgos </t>
  </si>
  <si>
    <t>Realizar programación de audiencias acorde con el tiempo de duración para reducir número de audiencias no realizadas e incrementar el número de salidas.</t>
  </si>
  <si>
    <t>Implementar modelos operativos de preparación de audiencias (MOPAS) y guías de realización de audiencias para reducir el tiempo de las diligencias.</t>
  </si>
  <si>
    <t>Facilitar la asistencia virtual o remota a las audiencias de quienes no acudan a las sedes judiciales cuando la audiencia se realiza de forma presencial.</t>
  </si>
  <si>
    <t>1, 2,3,4</t>
  </si>
  <si>
    <t>7, 9</t>
  </si>
  <si>
    <t>Solicitar apoyo a la Dirección Ejecutiva Seccional de Administración Judicial en el suministro de recursos tecnólogicos para los servidores judiciales.</t>
  </si>
  <si>
    <t>Solicitar apoyo al CENDOJ, para realización de capacitaciones en tablas de retención documental (TRD)</t>
  </si>
  <si>
    <t>Análisis de Contexto</t>
  </si>
  <si>
    <t>ESPECIALIDAD:</t>
  </si>
  <si>
    <t xml:space="preserve">PROCESO </t>
  </si>
  <si>
    <t>DEPENDENCIA JUDICIAL CERTIFICADA:</t>
  </si>
  <si>
    <t xml:space="preserve">OBJETIVO DEL PROCESO: </t>
  </si>
  <si>
    <t>Administrar justicia dirigiendo la actuación procesal, hacia la emisión de una decisión de carácter definitivo mediante la aplicación de la normatividad vigente.</t>
  </si>
  <si>
    <t xml:space="preserve">CONTEXTO EXTERNO </t>
  </si>
  <si>
    <t xml:space="preserve">FACTORES TEMÁTICO </t>
  </si>
  <si>
    <t>No.</t>
  </si>
  <si>
    <t xml:space="preserve">AMENAZAS (Factores específicos) </t>
  </si>
  <si>
    <t xml:space="preserve">No. </t>
  </si>
  <si>
    <t xml:space="preserve">OPORTUNIDADES (Factores específicos) </t>
  </si>
  <si>
    <t xml:space="preserve">Político (cambios de gobierno, legislación, políticas públicas, regulación). </t>
  </si>
  <si>
    <t>Modificación de la normatividad vigente aplicable a los procesos que implique adecuación de los procesos en curso.</t>
  </si>
  <si>
    <t>Mejoramiento y ampliación de la planta de personal y número de juzgados para reducir carga permanente y acortar los tiempos de los procesos.</t>
  </si>
  <si>
    <t>Económicos y Financieros( disponibilidad de capital, liquidez, mercados financieros, desempleo, competencia.)</t>
  </si>
  <si>
    <t>Sociales  y culturales (cultura, religión, demografía, responsabilidad social, orden público.)</t>
  </si>
  <si>
    <t>No realización de audiencias por falta de conocimiento en el uso  de herramientas tecnológicas de las partes interesadas externas.</t>
  </si>
  <si>
    <t xml:space="preserve">Mayor nivel de cumplimiento y realización de audiencias ante el cambio cultural orientado a un mayor uso de las tecnologías de la información y las telecomunicaciones disminuyendo el uso del papel. </t>
  </si>
  <si>
    <t>Afectación del orden público, generando mayor demanda y congestión judicial.</t>
  </si>
  <si>
    <t>Tecnológicos (desarrollo digital,avances en tecnología, acceso a sistemas de información externos, gobierno en línea.</t>
  </si>
  <si>
    <t>Falta de conocimiento y capacitación de las partes interesadas externas en la totalidad de las herramientas tecnológicas dispuestas para prestar el servicio de justicia.</t>
  </si>
  <si>
    <t>Falta de una herramienta tecnólogica que integre  actividades interdependientes entre dos o más entidades (Fiscalía, defensoría del pueblo, policia, , etc.) para agendamientos mas ágiles, eficaces y eficiente de las audiencias y lograr el  cumplimiento óptimo de la audiencia en pro de la descongestión judicial.</t>
  </si>
  <si>
    <t>Legales y reglamentarios (estándares nacionales, internacionales, regulacion )</t>
  </si>
  <si>
    <t>AMBIENTALES: emisiones y residuos, energía, catástrofes naturales, desarrollo sostenible.</t>
  </si>
  <si>
    <t xml:space="preserve">CONTEXTO INTERNO </t>
  </si>
  <si>
    <t xml:space="preserve">ACTORES TEMÁTICO </t>
  </si>
  <si>
    <t xml:space="preserve">DEBILIDADES  (Factores específicos)  </t>
  </si>
  <si>
    <t>Estratégicos: (direccionamiento estratégico, planeación institucional,
liderazgo, trabajo en equipo)</t>
  </si>
  <si>
    <t>Normalización y estandarización de los comités del SIGCMA a nivel nacional por parte de la Coordinación Nacional del SIGCMA.</t>
  </si>
  <si>
    <t>Recursos financieros (presupuesto de funcionamiento, recursos de inversión</t>
  </si>
  <si>
    <t>Aprovechamiento de licencias de microsoft Oficce 365 y aplicativos de la Rama Judicial.</t>
  </si>
  <si>
    <t>Personal
( competencia del personal, disponibilidad, suficiencia, seguridad
y salud ocupacional.)</t>
  </si>
  <si>
    <t xml:space="preserve">
</t>
  </si>
  <si>
    <t>Proceso
(capacidad, diseño, ejecución, proveedores, entradas, salidas,
gestión del conocimiento)</t>
  </si>
  <si>
    <t>Ampliación y divulgación de otros canales de comunicación y suministro de información a los usuarios a través de micrositios, celular, whatsapp, etc.</t>
  </si>
  <si>
    <t xml:space="preserve">Tecnológicos </t>
  </si>
  <si>
    <t>Insuficiencia  de  recursos tecnológicos (hardware y software) para los empleados en trabajo remoto.</t>
  </si>
  <si>
    <t>Formatos estandarizados impartidos  desde la Coordinación Nacional del SIGCMA para la mejor prestación del servicio.</t>
  </si>
  <si>
    <t>Micrositio de fácil acceso a los documentos propios del Sistema Integrado de Gestión y Control de la Calidad y el Medio Ambiente.</t>
  </si>
  <si>
    <t>Desconocimiento e inaplicabilidad de las Tablas de Retención Documental (TRD)</t>
  </si>
  <si>
    <t>Infraestructura física (suficiencia, comodidad)</t>
  </si>
  <si>
    <t>Elementos de trabajo (papel, equipos)</t>
  </si>
  <si>
    <t xml:space="preserve">Insuficiencia de equipos tecnológicos, internet para el trabajo presencial y  virtual.
</t>
  </si>
  <si>
    <t>Disminución notoria del uso del papel a causa de la implementación de medios tecnológicos.</t>
  </si>
  <si>
    <t>Falta de conocimiento y capacitación de los servidores judiciales sobre los canales dispuestos y adquiridos para optimizar el flujo de información y garantizar la comunicación interna.</t>
  </si>
  <si>
    <r>
      <t xml:space="preserve">Adquisición de herramientas tecnológicas tales como </t>
    </r>
    <r>
      <rPr>
        <i/>
        <sz val="10"/>
        <rFont val="Calibri"/>
        <family val="2"/>
        <scheme val="minor"/>
      </rPr>
      <t>Teams</t>
    </r>
    <r>
      <rPr>
        <sz val="10"/>
        <rFont val="Calibri"/>
        <family val="2"/>
        <scheme val="minor"/>
      </rPr>
      <t xml:space="preserve"> y </t>
    </r>
    <r>
      <rPr>
        <i/>
        <sz val="10"/>
        <rFont val="Calibri"/>
        <family val="2"/>
        <scheme val="minor"/>
      </rPr>
      <t>Planner</t>
    </r>
    <r>
      <rPr>
        <sz val="10"/>
        <rFont val="Calibri"/>
        <family val="2"/>
        <scheme val="minor"/>
      </rPr>
      <t xml:space="preserve"> para optimizar el flujo de información al interior de los despachos judiciales y garantizar la comunicación interna.</t>
    </r>
  </si>
  <si>
    <t>Falta de comunicación asertiva con los usuarios internos.</t>
  </si>
  <si>
    <t xml:space="preserve"> MAPA DE RIESGOS SIGCMA</t>
  </si>
  <si>
    <t>DEPENDENCIA (Unidad misional del CSJ o Unidad de la DEAJ o Seccional o CSJ en caso de despachos judiciales certificados)</t>
  </si>
  <si>
    <t xml:space="preserve">Alto </t>
  </si>
  <si>
    <t>Muy BajaLeve</t>
  </si>
  <si>
    <t>Muy BajaMenor</t>
  </si>
  <si>
    <t>Muy BajaModerado</t>
  </si>
  <si>
    <t>Muy BajaMayor</t>
  </si>
  <si>
    <t>Muy BajaCatastrófico</t>
  </si>
  <si>
    <t>MediaMenor</t>
  </si>
  <si>
    <t>BajaLeve</t>
  </si>
  <si>
    <t>BajaMenor</t>
  </si>
  <si>
    <t>BajaModerado</t>
  </si>
  <si>
    <t>BajaMayor</t>
  </si>
  <si>
    <t>BajaCatastrófico</t>
  </si>
  <si>
    <t>MediaLeve</t>
  </si>
  <si>
    <t>MediaMayor</t>
  </si>
  <si>
    <t>MediaCatastrófico</t>
  </si>
  <si>
    <t>AltaLeve</t>
  </si>
  <si>
    <t>AltaMenor</t>
  </si>
  <si>
    <t>AltaModerado</t>
  </si>
  <si>
    <t>AltaMayor</t>
  </si>
  <si>
    <t>AltaCatastrófico</t>
  </si>
  <si>
    <t>MuyAltaLeve</t>
  </si>
  <si>
    <t>MuyAltaMenor</t>
  </si>
  <si>
    <t>MediaModerado</t>
  </si>
  <si>
    <t>MuyAltaModerado</t>
  </si>
  <si>
    <t>MuyAltaCatastrófico</t>
  </si>
  <si>
    <t>MuyAltaMayor</t>
  </si>
  <si>
    <t>Leve</t>
  </si>
  <si>
    <t>PreventivoAutomático</t>
  </si>
  <si>
    <t>PreventivoManual</t>
  </si>
  <si>
    <t>DetectivoAutomático</t>
  </si>
  <si>
    <t>DetectivoManual</t>
  </si>
  <si>
    <t>CorrectivoAutomático</t>
  </si>
  <si>
    <t>CorrectivoManual</t>
  </si>
  <si>
    <t>Probabilidad Residua Finall</t>
  </si>
  <si>
    <t>Muy Baja El riesgo afecta la imagen de alguna área de la organización</t>
  </si>
  <si>
    <t>Muy Baja El riesgo afecta la imagen de la entidad internamente, de conocimiento general, nivel interno, alta dirección, contratista y/o de provedores</t>
  </si>
  <si>
    <t>Muy Baja El riesgo afecta la imagen de la entidad con algunos usuarios de relevancia frente al logro de los objetivos</t>
  </si>
  <si>
    <t>Muy Baja El riesgo afecta la imagen de de la entidad con efecto publicitario sostenido a nivel administrativo</t>
  </si>
  <si>
    <t>Muy Baja El riesgo afecta la imagen de la entidad a nivel nacional, con efecto publicitarios sostenible a nivel país</t>
  </si>
  <si>
    <t>Baja El riesgo afecta la imagen de alguna área de la organización</t>
  </si>
  <si>
    <t>Baja El riesgo afecta la imagen de la entidad internamente, de conocimiento general, nivel interno, alta dirección, contratista y/o de provedores</t>
  </si>
  <si>
    <t>Baja El riesgo afecta la imagen de la entidad con algunos usuarios de relevancia frente al logro de los objetivos</t>
  </si>
  <si>
    <t>Baja El riesgo afecta la imagen de de la entidad con efecto publicitario sostenido a nivel administrativo</t>
  </si>
  <si>
    <t>Baja El riesgo afecta la imagen de la entidad a nivel nacional, con efecto publicitarios sostenible a nivel país</t>
  </si>
  <si>
    <t>Media El riesgo afecta la imagen de alguna área de la organización</t>
  </si>
  <si>
    <t>Media El riesgo afecta la imagen de la entidad internamente, de conocimiento general, nivel interno, alta dirección, contratista y/o de provedores</t>
  </si>
  <si>
    <t>Media El riesgo afecta la imagen de la entidad con algunos usuarios de relevancia frente al logro de los objetivos</t>
  </si>
  <si>
    <t>Media El riesgo afecta la imagen de de la entidad con efecto publicitario sostenido a nivel administrativo</t>
  </si>
  <si>
    <t>Media El riesgo afecta la imagen de la entidad a nivel nacional, con efecto publicitarios sostenible a nivel país</t>
  </si>
  <si>
    <t>Alta El riesgo afecta la imagen de alguna área de la organización</t>
  </si>
  <si>
    <t>Alta El riesgo afecta la imagen de la entidad internamente, de conocimiento general, nivel interno, alta dirección, contratista y/o de provedores</t>
  </si>
  <si>
    <t>Alta El riesgo afecta la imagen de la entidad con algunos usuarios de relevancia frente al logro de los objetivos</t>
  </si>
  <si>
    <t>Alta El riesgo afecta la imagen de de la entidad con efecto publicitario sostenido a nivel administrativo</t>
  </si>
  <si>
    <t>Alta El riesgo afecta la imagen de la entidad a nivel nacional, con efecto publicitarios sostenible a nivel país</t>
  </si>
  <si>
    <t>Muy Alta El riesgo afecta la imagen de alguna área de la organización</t>
  </si>
  <si>
    <t>Muy Alta El riesgo afecta la imagen de la entidad internamente, de conocimiento general, nivel interno, alta dirección, contratista y/o de provedores</t>
  </si>
  <si>
    <t>Muy Alta El riesgo afecta la imagen de la entidad con algunos usuarios de relevancia frente al logro de los objetivos</t>
  </si>
  <si>
    <t>Muy Alta El riesgo afecta la imagen de de la entidad con efecto publicitario sostenido a nivel administrativo</t>
  </si>
  <si>
    <t>Muy Alta El riesgo afecta la imagen de la entidad a nivel nacional, con efecto publicitarios sostenible a nivel país</t>
  </si>
  <si>
    <t xml:space="preserve">Probabilidad Residual </t>
  </si>
  <si>
    <t>Impacto Inherente</t>
  </si>
  <si>
    <t>Probabilidad Residual Final</t>
  </si>
  <si>
    <t>Riesgo Final</t>
  </si>
  <si>
    <t xml:space="preserve">Leve </t>
  </si>
  <si>
    <t xml:space="preserve">Moderado </t>
  </si>
  <si>
    <t xml:space="preserve">Mayor </t>
  </si>
  <si>
    <t xml:space="preserve">Catastrófico </t>
  </si>
  <si>
    <t>Muy AltaLeve</t>
  </si>
  <si>
    <t>Muy AltaMenor</t>
  </si>
  <si>
    <t>Muy AltaModerado</t>
  </si>
  <si>
    <t>Muy AltaMayor</t>
  </si>
  <si>
    <t>Muy AltaCatastrófico</t>
  </si>
  <si>
    <t>Probabilidad Residual</t>
  </si>
  <si>
    <t>TRATAMIENTO</t>
  </si>
  <si>
    <t>Aceptar</t>
  </si>
  <si>
    <t>Evitar</t>
  </si>
  <si>
    <t>Reducir(compartir)</t>
  </si>
  <si>
    <t>Reducir(mitigar)</t>
  </si>
  <si>
    <t>Vulneración de los derechos fundamentales de los ciudadanos</t>
  </si>
  <si>
    <t>Afectación Económica</t>
  </si>
  <si>
    <t>Incumplimiento máximo del 5% de la meta planeada</t>
  </si>
  <si>
    <t>Incumplimiento máximo del 15% de la meta planeada</t>
  </si>
  <si>
    <t>Incumplimiento máximo del 20% de la meta planeada</t>
  </si>
  <si>
    <t>Incumplimiento máximo del 50% de la meta planeada</t>
  </si>
  <si>
    <t>Incumplimiento máximo del 80% de la meta planeada</t>
  </si>
  <si>
    <t>Impacto que afecte la ejecución presupuestal en un valor ≥0,5%.</t>
  </si>
  <si>
    <t>Impacto que afecte la ejecución presupuestal en un valor ≥1%.</t>
  </si>
  <si>
    <t>Impacto que afecte la ejecución presupuestal en un valor ≥5%.</t>
  </si>
  <si>
    <t>Impacto que afecte la ejecución presupuestal en un valor ≥20%.</t>
  </si>
  <si>
    <t>Impacto que afecte la ejecución presupuestal en un valor ≥50%.</t>
  </si>
  <si>
    <t>Prestación del Servicio de Justicia</t>
  </si>
  <si>
    <t>Afecta la Prestación del Servicio de Justicia en 15%</t>
  </si>
  <si>
    <t>Asignación de personal por descongestión y/o adecuados lineamientos de planeación  y redistribución de funciones asignadas al personal del despacho</t>
  </si>
  <si>
    <t>Archivo de control diario del seguimiento de la entrega del expediente al despacho</t>
  </si>
  <si>
    <t xml:space="preserve">Herramientas tecnologicas adoptadas por la entidad para lograr cumplir todas las actividades planificadas por medio del trabajo en Casa </t>
  </si>
  <si>
    <t>Archivo reporte de solicitudes allegadas al despacho judicial y el control respectivo para el cumplimiento de los términos procesales</t>
  </si>
  <si>
    <t xml:space="preserve">Soporte periódico del área tecnólogica </t>
  </si>
  <si>
    <t>Incumplimiento de las metas establecidas</t>
  </si>
  <si>
    <t>Revisión y seguimientos periódicos por parte del Juez  y fortalecimiento de las competencias por parte de la Escuela Judicial Rodrigo Lara Bonilla</t>
  </si>
  <si>
    <t>Asistencia y soporte tecnólogico e utilización de las herramientas tecnológicas proporcionadas por la entidad.</t>
  </si>
  <si>
    <t>Usuarios, productos y prácticas organizacionales</t>
  </si>
  <si>
    <t xml:space="preserve">Unificar procesos del mismo tipo para reducir el tiempo de las diligencias judiciales y agilizar el acceso a la justicia </t>
  </si>
  <si>
    <t>Seguimiento periódico al Plan de Acción y Planeador establecido por el despacho judicial.</t>
  </si>
  <si>
    <t>El riesgo afecta la imagen de de la entidad con efecto publicitario sostenido a nivel del sector justicia</t>
  </si>
  <si>
    <t>Cualquier acto indebido de los servidores judiciales genera altas consecuencias para la entidad</t>
  </si>
  <si>
    <t>Cualquier acto indebido de los servidores judiciales genera consecuencias desastrosas para la entidad</t>
  </si>
  <si>
    <t>Afecta la Prestación del Servicio de Administración de Justicia en 5%</t>
  </si>
  <si>
    <t>Afecta la Prestación del Servicio de Administración Justicia en 10%</t>
  </si>
  <si>
    <t>Afecta la Prestación del Servicio de Administración Justicia en 20%</t>
  </si>
  <si>
    <t>Afecta la Prestación del Servicio de Administración Justicia en más del 50%</t>
  </si>
  <si>
    <t>Afecta la Prestación del Servicio de Administración de Justicia en 10%</t>
  </si>
  <si>
    <t>Afecta la Prestación del Servicio de Administración de Justicia en 15%</t>
  </si>
  <si>
    <t>Afecta la Prestación del Servicio de Administración de Justicia en 20%</t>
  </si>
  <si>
    <t>Afecta la Prestación del Servicio de Administración de Justicia en más del 50%</t>
  </si>
  <si>
    <t>Extravío de documentos temporal o definitivo de los procesos judiciales</t>
  </si>
  <si>
    <t>Afectación en la Prestación del Servicio de Justicia</t>
  </si>
  <si>
    <t xml:space="preserve">Directrices del  expediente electrónico y cobertura de implementación a todas las dependencias y juzgados </t>
  </si>
  <si>
    <t xml:space="preserve">Aplicativos de seguimiento y control diseñados en las diferentes instancias </t>
  </si>
  <si>
    <t>Divulgación de los acuerdos establecidos en Tablas de Retención Documental y capacitaciones virtuales realizadas por el Cendoj</t>
  </si>
  <si>
    <t>Posibilidad de la afectación en la Prestación del Servicio de Justicia debido al extravío de documentos temporal o definitivo de los procesos judiciales</t>
  </si>
  <si>
    <t>Archivo de control  de ingreso de los expedientes judiciales</t>
  </si>
  <si>
    <t>Monitoreo y control por medio de las Auditorias Internas, Externas de Control Interno y de entes de control</t>
  </si>
  <si>
    <t>Informes de Gestión seguimiento a la contratación, rendición de cuentas, Auditorias Internas, Externas de Control Interno y de entes de control.</t>
  </si>
  <si>
    <t xml:space="preserve">Registro de las soliciitudes judiciales allegadas al despacho en el archivo de radicación </t>
  </si>
  <si>
    <t>Posibilidad de  afectación en la Prestación del Servicio de Justicia debido a un suceso de fuerza mayor que imposibilita la gestión judicial</t>
  </si>
  <si>
    <t>1. Paro por sindicato
2. Huelgas, protestas ciudadana
3. Disturbios o hechos violentos
4.Pandemia
5.Emergencias Ambientales</t>
  </si>
  <si>
    <t>Implementación de herramientas tecnológicas propias de la entidad para el trabajo en casa</t>
  </si>
  <si>
    <t>Políticas y directrices claras aplicadas para evacuar y proteger a los servidores judiciales</t>
  </si>
  <si>
    <t>Programa de Prevención por parte de la ARL</t>
  </si>
  <si>
    <t>Normatividad (Leyes, Resoluciones) adoptada por el Gobierno Nacional por  la Emergencia Sanitaria para cumplir con los protocolos de bioseguridad y medidas de protección.</t>
  </si>
  <si>
    <t xml:space="preserve">
Elaboración  y aplicación de medidas de prevención, contención y mitigación del riesgo  ambiental asociado por parte de la entidad.</t>
  </si>
  <si>
    <t>Suceso de fuerza mayor que imposibilitan la gestión judicial</t>
  </si>
  <si>
    <t>Posibilidad de afectación ambiental debido al desconocimiento de las lineamientos ambientales y normatividad vigente ambiental</t>
  </si>
  <si>
    <t>Desconocimiento de los lineamientos ambientales y normatividad vigente ambiental</t>
  </si>
  <si>
    <t xml:space="preserve">Si el hecho llegara a presentarse, tendría consecuencias o efectos mínimos sobre la entidad.
</t>
  </si>
  <si>
    <t xml:space="preserve">Si el hecho llegara a presentarse, tendría bajo impacto o efecto sobre la entidad.
</t>
  </si>
  <si>
    <t xml:space="preserve">Si el hecho llegara a presentarse, tendría medianas consecuencias o efectos sobre la entidad.
</t>
  </si>
  <si>
    <t xml:space="preserve">Si el hecho llegara a presentarse, tendría altas consecuencias o efectos sobre la entidad
</t>
  </si>
  <si>
    <t>Afectación Ambiental</t>
  </si>
  <si>
    <t xml:space="preserve">Si el hecho llegara a presentarse, tendría desastrosas consecuencias o efectos sobre la entidad.
</t>
  </si>
  <si>
    <t>Si el hecho llegara a presentarse, tendría altas consecuencias o efectos sobre la entidad</t>
  </si>
  <si>
    <t>Si el hecho llegara a presentarse, tendría consecuencias o efectos mínimos sobre la entidad</t>
  </si>
  <si>
    <t>Si el hecho llegara a presentarse, tendría bajo impacto o efecto sobre la entidad</t>
  </si>
  <si>
    <t>Si el hecho llegara a presentarse, tendría medianas consecuencias o efectos sobre la entidad</t>
  </si>
  <si>
    <t>Si el hecho llegara a presentarse, tendría desastrosas consecuencias o efectos sobre la entidad</t>
  </si>
  <si>
    <t xml:space="preserve">
Divulgación de programas, guías y procedimientos del Plan de Gestión Ambiental, además del  acompañamiento y/o seguimiento a implementación del Acuerdo PSAA14-10160
</t>
  </si>
  <si>
    <t xml:space="preserve">Consolidación de la información de los servidores judiciales por medio del Directorio del SIGCMA </t>
  </si>
  <si>
    <t>1. Falta de socialización del Acuerdo PSAA14-10160. 
2.Baja participación de los funcionarios y servidores judiciales en las actividades de formación en el Sistema de Gestión Ambiental
3.Uso de correos no institucionales, que no permiten la llegada de campañas enviadas por correos masivos
4.  Poco compromiso en la aplicabilidad y formación de la cultura ambiental
5. Carencia del liderazgo en el Sistema de Gestión Ambiental</t>
  </si>
  <si>
    <t>Reportar periódicamente los incidentes de fallas  técnicas de los aplicativos utilizados</t>
  </si>
  <si>
    <t xml:space="preserve">Cambios en la  planeación  y redistribución de funciones asignadas al personal </t>
  </si>
  <si>
    <t xml:space="preserve">Implementación de las herramientas tecnólogicas adoptadas por la Rama Judicial  para el desarrollo de las actividades </t>
  </si>
  <si>
    <r>
      <t xml:space="preserve">El archivo contiene las siguientes hojas:
-   </t>
    </r>
    <r>
      <rPr>
        <b/>
        <sz val="11"/>
        <rFont val="Arial Narrow"/>
        <family val="2"/>
      </rPr>
      <t>Hoja 1 Instructivo</t>
    </r>
    <r>
      <rPr>
        <sz val="10"/>
        <rFont val="Arial Narrow"/>
        <family val="2"/>
      </rPr>
      <t xml:space="preserve">
 -  </t>
    </r>
    <r>
      <rPr>
        <b/>
        <sz val="11"/>
        <rFont val="Arial Narrow"/>
        <family val="2"/>
      </rPr>
      <t xml:space="preserve">Hoja 2 Mapa Final: </t>
    </r>
    <r>
      <rPr>
        <sz val="10"/>
        <rFont val="Arial Narrow"/>
        <family val="2"/>
      </rPr>
      <t>Encontrará la totalidad de la estructura para la identificación y valoración de los riesgos por proceso, acorde con el nivel de desagregación que se considere necesaria.</t>
    </r>
  </si>
  <si>
    <t>Analice las consecuencias que puede ocasionar a la organización la materialización del riesgo y escoja en la lista desplegable.</t>
  </si>
  <si>
    <r>
      <t xml:space="preserve">Consolida o resume los análisis sobre impacto + causa raíz, permitiendo contar con una redacción clara y concreta del riesgo identificado. Tenga en cuenta la estructura de alto nivel establecida , inicia con </t>
    </r>
    <r>
      <rPr>
        <b/>
        <sz val="9"/>
        <color theme="9" tint="-0.249977111117893"/>
        <rFont val="Arial Narrow"/>
        <family val="2"/>
      </rPr>
      <t xml:space="preserve">POSIBILIDAD DE + Impacto para la entidad + Causa Raíz </t>
    </r>
  </si>
  <si>
    <t xml:space="preserve">Recuerde que el control se define como la medida que permite reducir o mitigar un riesgo. Defina el control (es) que atacan las causas del riesgo, </t>
  </si>
  <si>
    <r>
      <t xml:space="preserve"> -</t>
    </r>
    <r>
      <rPr>
        <sz val="11"/>
        <rFont val="Arial Narrow"/>
        <family val="2"/>
      </rPr>
      <t xml:space="preserve"> </t>
    </r>
    <r>
      <rPr>
        <b/>
        <sz val="11"/>
        <rFont val="Arial Narrow"/>
        <family val="2"/>
      </rPr>
      <t xml:space="preserve"> Hoja 6 Clasificación del Riesgo:</t>
    </r>
    <r>
      <rPr>
        <sz val="11"/>
        <rFont val="Arial Narrow"/>
        <family val="2"/>
      </rPr>
      <t xml:space="preserve"> Información pertinente refente a la clasificación de los riesgos asociados.</t>
    </r>
  </si>
  <si>
    <r>
      <t xml:space="preserve"> -</t>
    </r>
    <r>
      <rPr>
        <sz val="11"/>
        <rFont val="Arial Narrow"/>
        <family val="2"/>
      </rPr>
      <t xml:space="preserve"> </t>
    </r>
    <r>
      <rPr>
        <b/>
        <sz val="11"/>
        <rFont val="Arial Narrow"/>
        <family val="2"/>
      </rPr>
      <t xml:space="preserve"> Hoja 7 Tabla de probabilidad: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</si>
  <si>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8 Tabla de Impacto: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</si>
  <si>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9 Tabla de Valoración de Controles: </t>
    </r>
    <r>
      <rPr>
        <sz val="11"/>
        <rFont val="Arial Narrow"/>
        <family val="2"/>
      </rPr>
      <t>Tabla referente para todos los cálculos (no se diligencia)</t>
    </r>
  </si>
  <si>
    <r>
      <t xml:space="preserve"> -</t>
    </r>
    <r>
      <rPr>
        <sz val="11"/>
        <rFont val="Arial Narrow"/>
        <family val="2"/>
      </rPr>
      <t xml:space="preserve"> </t>
    </r>
    <r>
      <rPr>
        <b/>
        <sz val="11"/>
        <rFont val="Arial Narrow"/>
        <family val="2"/>
      </rPr>
      <t xml:space="preserve"> Hoja 10 Matriz de Calor: </t>
    </r>
    <r>
      <rPr>
        <sz val="11"/>
        <rFont val="Arial Narrow"/>
        <family val="2"/>
      </rPr>
      <t xml:space="preserve">En esta hoja, en la medida en que ese diligencia el Mapa Final, se verán reflejados los riesgos en su zona correspondiente. Esta hoja no se diligencia se genera de manera automática.
</t>
    </r>
  </si>
  <si>
    <r>
      <t xml:space="preserve"> -  </t>
    </r>
    <r>
      <rPr>
        <b/>
        <sz val="10"/>
        <rFont val="Arial Narrow"/>
        <family val="2"/>
      </rPr>
      <t>Hoja 11 a la 14 Seguimientos Trimestrales</t>
    </r>
    <r>
      <rPr>
        <sz val="10"/>
        <rFont val="Arial Narrow"/>
        <family val="2"/>
      </rPr>
      <t xml:space="preserve">: En estas hojas de cálculo se realiza el seguimiento trimestral del mapa final de riesgos </t>
    </r>
  </si>
  <si>
    <t>EVENTOS INTERNOS AMBIENTALES</t>
  </si>
  <si>
    <t xml:space="preserve">Efectos ambientales internos que puedan afectar la entidad y por ende causando un impacto al medio ambiente </t>
  </si>
  <si>
    <t>Eventos Ambientales Internos</t>
  </si>
  <si>
    <t xml:space="preserve"> Matriz de Calor </t>
  </si>
  <si>
    <t/>
  </si>
  <si>
    <t>Evitar,Reducir (Compartir),Reducir(Mitigar)</t>
  </si>
  <si>
    <t>Reducir (Compartir),Reducir(Mitigar), Evitar</t>
  </si>
  <si>
    <t>Aceptar el riesgo, Reducir (Compartir),Reducir(Mitigar)</t>
  </si>
  <si>
    <t>Aceptar el riesgo</t>
  </si>
  <si>
    <t>La actividad que conlleva el riesgo se ejecuta como máximo 2 veces por año</t>
  </si>
  <si>
    <t>SEGUIMIENTO MATRIZ DE RIESGOS SIGCMA 1 TRIMESTRE</t>
  </si>
  <si>
    <t xml:space="preserve">IDENTIFICACIÓN DEL RIESGO </t>
  </si>
  <si>
    <t>VALORACION RIESGO INHERENTE</t>
  </si>
  <si>
    <t>VALORACION RIESGO RESIDUAL</t>
  </si>
  <si>
    <t>ACTIVIDADES</t>
  </si>
  <si>
    <t>PROCESO LIDER</t>
  </si>
  <si>
    <t>FECHA DE LA ACTIVIDAD</t>
  </si>
  <si>
    <t>ANÁLISIS DEL RESULTADO FINAL 
1 TRIMESTRE</t>
  </si>
  <si>
    <t>Causas Inmediata</t>
  </si>
  <si>
    <t>PROBABILIDAD</t>
  </si>
  <si>
    <t>NIVEL</t>
  </si>
  <si>
    <t xml:space="preserve">IMPACTO </t>
  </si>
  <si>
    <t>CENTRAL</t>
  </si>
  <si>
    <t>SECCIONAL</t>
  </si>
  <si>
    <t xml:space="preserve"> INICIO
DIA/MES/AÑO</t>
  </si>
  <si>
    <t>FIN 
DIA/MES/AÑO</t>
  </si>
  <si>
    <t>SEGUIMIENTO MATRIZ DE RIESGOS SIGCMA 2 TRIMESTRE</t>
  </si>
  <si>
    <t>ANÁLISIS DEL RESULTADO FINAL 
2 TRIMESTRE</t>
  </si>
  <si>
    <t>SEGUIMIENTO MATRIZ DE RIESGOS SIGCMA 3 TRIMESTRE</t>
  </si>
  <si>
    <t>ANÁLISIS DEL RESULTADO FINAL 
3 TRIMESTRE</t>
  </si>
  <si>
    <t>SEGUIMIENTO MATRIZ DE RIESGOS SIGCMA 4 TRIMESTRE</t>
  </si>
  <si>
    <t>ANÁLISIS DEL RESULTADO FINAL 
4 TRIMESTRE</t>
  </si>
  <si>
    <t>Riesgo</t>
  </si>
  <si>
    <r>
      <t xml:space="preserve">Antes de iniciar con el diligenciamiento de la información en la matriz, se requiere haber avanzado en el análisis del </t>
    </r>
    <r>
      <rPr>
        <b/>
        <sz val="11"/>
        <rFont val="Arial Narrow"/>
        <family val="2"/>
      </rPr>
      <t>proceso, su objetivo, alcance, actividades clave</t>
    </r>
    <r>
      <rPr>
        <sz val="11"/>
        <rFont val="Arial Narrow"/>
        <family val="2"/>
      </rPr>
      <t xml:space="preserve">, considere los lineamientos establecidos en el </t>
    </r>
    <r>
      <rPr>
        <b/>
        <sz val="11"/>
        <color rgb="FF002060"/>
        <rFont val="Arial Narrow"/>
        <family val="2"/>
      </rPr>
      <t>Paso 2: identificación del riesgo</t>
    </r>
    <r>
      <rPr>
        <sz val="11"/>
        <rFont val="Arial Narrow"/>
        <family val="2"/>
      </rPr>
      <t xml:space="preserve">, donde se explica ampliamente las bases para adelantar este análisis.
Así mismo, considere en el </t>
    </r>
    <r>
      <rPr>
        <b/>
        <sz val="11"/>
        <color rgb="FF002060"/>
        <rFont val="Arial Narrow"/>
        <family val="2"/>
      </rPr>
      <t>Paso 3: valoración del riesgo</t>
    </r>
    <r>
      <rPr>
        <sz val="11"/>
        <rFont val="Arial Narrow"/>
        <family val="2"/>
      </rPr>
      <t xml:space="preserve"> los lineamientos para definir el No. de veces que se hace la actividad con la cual se relaciona el riesgo y su impacto en términos establecidos en la Tabla de Impacto. En este mismo paso se analizan los controles que deben responder a los atributos de eficiencia e informativos.
</t>
    </r>
  </si>
  <si>
    <t>Utilice la lista de despligue que se encuentra parametrizada, le aparecerán las opciones: 1)Daños Activos Fijos/Eventos Externos, 2)Ejecucion y Administracion de procesos, 3)Fallas Tecnologicas, 4)Fraude Externo, 5)Fraude Interno, 6)Relaciones Laborales, 7)Usuarios, productos y practicas organizacionales, 8)Evento Internos Ambientales</t>
  </si>
  <si>
    <t>Defina el # de veces que se ejecuta la actividad durante el año, (Recuerde la probabilidad e ocurrencia del riesgo se defien como el No. de veces que se pasa por el punto de riesgo en el periodo de 1 año). La matriz automáticamente hará el cálculo para el nivel de probabilidad inherente (Columnas I-J)</t>
  </si>
  <si>
    <t>Utilice la lista de despligue que se encuentra parametrizada, le aparecerán las opciones de la tabla de Impacto del presente documento. La matriz automáticamente hará el cálculo para el nivel de impacto inherente (Columnas L-M)</t>
  </si>
  <si>
    <t>Teniendo en cuenta que ingresó la información de PROBABILIDAD e IMPACTO, la matriz automáticamente hará el cálculo para la zona de riesgo inherente (Columna N)</t>
  </si>
  <si>
    <t>Esta casilla no se diligencia, depende de la selección en la columna R.</t>
  </si>
  <si>
    <t>Utilice la lista de despligue que se encuentra parametrizada, le aparecerán las opciones: 1)Preventivo, 2)Detectivo, 3)Correctivo.</t>
  </si>
  <si>
    <t>Utilice la lista de despligue que se encuentra parametrizada, le aparecerán las opciones: 1)Automático, 2)Manual.</t>
  </si>
  <si>
    <t xml:space="preserve">La matriz automáticamente hará el cálculo para el control analizado (Columna T) </t>
  </si>
  <si>
    <t xml:space="preserve">Utilice la lista de despligue que se encuentra parametrizada, le aparecerán las opciones: 1)Documentado, 2)Sin documentar. Estas no se presentan valoración </t>
  </si>
  <si>
    <t xml:space="preserve">Utilice la lista de despligue que se encuentra parametrizada, le aparecerán las opciones: 1)Continua, 2)Aleatoria. Estas no se presentan valoración </t>
  </si>
  <si>
    <t xml:space="preserve">Utilice la lista de despligue que se encuentra parametrizada, le aparecerán las opciones: 1)Con Registro, 2) Sin Registro.Estas no se presentan valoración </t>
  </si>
  <si>
    <r>
      <t>La matriz automáticamente hará el cálculo, acorde con el control o controles definidos con sus atributos analizados, lo que permitirá establecer e</t>
    </r>
    <r>
      <rPr>
        <sz val="9"/>
        <color theme="1"/>
        <rFont val="Arial Narrow"/>
        <family val="2"/>
      </rPr>
      <t>l nivel de riesgo inherente</t>
    </r>
    <r>
      <rPr>
        <sz val="9"/>
        <rFont val="Arial Narrow"/>
        <family val="2"/>
      </rPr>
      <t xml:space="preserve"> (Columnas AA -AD- AE-AF-AG-AH).</t>
    </r>
  </si>
  <si>
    <t>Utilice la lista de despligue que se encuentra parametrizada, le aparecerán las opciones: 1)Aceptar, 2)Evitar, 3)Reducir (compartir), 4)Reducir (mitigar) y tener en cuenta el tratamiento a  implementar que se encuentra estipulado en la Hoja 10 de Matriz de Calor en la parte derecha.</t>
  </si>
  <si>
    <t>Utilice la lista de despligue que se encuentra parametrizada, le aparecerán las opciones: 1)Finalizado, 2)En curso, la selección en este caso dependerá de las acciones del plan que se hayan establecido en cada caso.</t>
  </si>
  <si>
    <t>Cualquier afectación a la violacion de los derechosn de los cuidadanos se considera con consecuencias altas.</t>
  </si>
  <si>
    <t>Cualquier afectación la violacion de los derechos de los ciudadanos se considera con consecuencias desastrosas.</t>
  </si>
  <si>
    <t>Reputacional (Corrupción)</t>
  </si>
  <si>
    <t>Cualquier afectación a la violacion de los derechos de los ciudadanos se considera con consecuencias altas</t>
  </si>
  <si>
    <t>Cualquier afectación a la violacion de los derechos de los ciudadanos se considera con consecuencias desastrosas</t>
  </si>
  <si>
    <t>Vencimiento de Términos</t>
  </si>
  <si>
    <t>Error en las notificaciones judiicales</t>
  </si>
  <si>
    <t>Pérdida de documentos</t>
  </si>
  <si>
    <t>Corrupción</t>
  </si>
  <si>
    <t>Interrupción o demora en el Servicio Público de Administrar  Justicia</t>
  </si>
  <si>
    <t>Inaplicabilidad de la normavidad ambiental vigente</t>
  </si>
  <si>
    <t>Listas de asistencia de las actividades de formación virtual y Autodiagnóstico inicial de estado de la Gestión Ambiental en las diferentes sedes</t>
  </si>
  <si>
    <t>Listas de asistencia de las sensibilización y capacitaciones charlas del Sistema de Gestión Ambiental y "Formación de Auditores en la Norma NTC ISO 14001:2015 y en la Norma Técnica de la Rama Judicial NTC 6256 :2018" por parte del  SIGCMA</t>
  </si>
  <si>
    <t xml:space="preserve">Actas de reunión donde se ratifica el compromiso de la Alta Dirección, para la implementación, mantenimiento y fortalecimiento del Sistema de Gestión Ambiental y del Plan de Gestión Ambiental de la Rama Judicial por medio de revisiones y seguimiento periódico por medio de los Comites del SIGCMA y reuniones de la Alta Dirección  </t>
  </si>
  <si>
    <t xml:space="preserve">Divulgación de la norma ISO 37001:2016, Plan de Anticorrupción  formación en valores y principios propios de la entidad </t>
  </si>
  <si>
    <t>Divulgación del Código de Etica de Buen Gobierno a traves de la  página web de la Rama Judicial</t>
  </si>
  <si>
    <t>Actas de reunión y divulgación de la Ley 1474 del 2011 Ley Anticorrupccion y la Ley 1712 del 2014 Ley de Transparencia por medio de reuniones Cómites del SIGCMA y  reuniones de la Alta Dirección</t>
  </si>
  <si>
    <t>Actualización de datos cuando se registre las solicitudes por parte del usuario en el centro de servicio</t>
  </si>
  <si>
    <t>DESPACHO JUDICIAL</t>
  </si>
  <si>
    <t>g</t>
  </si>
  <si>
    <t>PENAL</t>
  </si>
  <si>
    <t>ADMINISTRACIÓN DE JUSTICIA Y ACCIONES CONSTITUCIONALES
(Garantías, Conocimiento, Acciones constitucionales,Atención al Usuario, Gestión de Servicios Judiciales, Gestión Documental, Mejoramiento del SIGCMA,Comunicación.)</t>
  </si>
  <si>
    <t>SISTEMA PENAL ACUSATORIO DE BOGOTÁ</t>
  </si>
  <si>
    <t xml:space="preserve">Actualización del Marco Normativo </t>
  </si>
  <si>
    <t>Modificación de la estructura organizacional de la rama judicial o del régimen de Carrera Judicial.</t>
  </si>
  <si>
    <t>Aplicabilidad de nuevas normas a consencuencia del COVID-19</t>
  </si>
  <si>
    <t xml:space="preserve">Implementación de buenas practicas en la Jurisdicción Penal </t>
  </si>
  <si>
    <t xml:space="preserve">4
</t>
  </si>
  <si>
    <t xml:space="preserve">Afectacion en la economia incrementa la criminalidad generado por el desempleo ocasionando una mayor demanda y congestión judicial </t>
  </si>
  <si>
    <t>Planeación a partir de las necesidades reales.</t>
  </si>
  <si>
    <t xml:space="preserve">5
</t>
  </si>
  <si>
    <t>Asignación presupuestal no ajustada a las necesidades reales de la Rama Judicial y por ende de los juzgados.</t>
  </si>
  <si>
    <t>Incremento del presupuesto asignado a la Rama Judicial para el desarrollo misional de la administración de justicia o aprovechamiento de alternativas para suplir necesidades.</t>
  </si>
  <si>
    <t>No realización de audiencias presenciales por falta de recursos económicos  de las partes interesadas externas para acudir a las sedes judiciales o inasistencia por falta de credibilidad en la justicia.</t>
  </si>
  <si>
    <t xml:space="preserve">Incremento de la credibilidad y confianza en la administracion de justicia al implementar y certificar sus Sistemas de Gestión. 
</t>
  </si>
  <si>
    <t xml:space="preserve">Ampliación y divulgación a la comunidad de los canales virtuales  y herramientas tecnológicas dispuestas para prestar el servicio de justicia y su funcionamiento.
</t>
  </si>
  <si>
    <t>Ampliación de la cobertura del programa Gobierno en Línea que integre toda la información que debe ser de conocimiento público.</t>
  </si>
  <si>
    <t>Insuficiencia de los medios tecnológicos y conectividad en las depedencias de la Rama Judicial</t>
  </si>
  <si>
    <t>Ausencia de portal único de información del Estado (Ramas del poder, órganos autónomos y demás entes especiales), que garantice la consulta de información en línea de toda la información oficial. -Gobierno en Línea).</t>
  </si>
  <si>
    <t>Cambios de la normatividad vigente.
Desactualización en cambios normativos y jurisprudenciales</t>
  </si>
  <si>
    <t>Capacitacion y actualización de los cambios normativos y reglamentarios por parte de la EJRLB.</t>
  </si>
  <si>
    <t>No comtemplar las modificaciones en materia ambiental de acuerdo con las disposiciones legales nacionales y locales.</t>
  </si>
  <si>
    <t>Estrategias del Gobierno Nacional definidas en el Plan de Desarrollo 2018 -2022, donde se busca fortalecer el modelo de desarrollo economico, ambiental y social. Economía Circular.</t>
  </si>
  <si>
    <t xml:space="preserve">Fenomenos naturales (Inundación, quema de bosques, sismo, vendavales).
</t>
  </si>
  <si>
    <t>Con la pandemia del COVID - 19, se han fomentado nuevas estrategias para impartir justicia, que contribuyen a la disminución de los impactos ambientales que genera el desarrollo de éstas actividades en sitio.</t>
  </si>
  <si>
    <t>La declaratoria de Pandemia por Contagio de la Covid 19 </t>
  </si>
  <si>
    <t>Existencia de protocolos de bioseguridad específicos para el sector justicia</t>
  </si>
  <si>
    <t>Inadecuada disposición de residuos e inservibles  acordes con la legislación ambiental en la materia acorde con las políticas del Gobierno Nacional y Local.</t>
  </si>
  <si>
    <t>Realización de jornadas de concientización sobre la importancia del carácter imperativo sobre el manejo y disposición de los residuos e inservibles.</t>
  </si>
  <si>
    <t xml:space="preserve">FORTALEZAS (Factores específicos) ) </t>
  </si>
  <si>
    <t>Falta de planeación,  seguimiento y evaluación.</t>
  </si>
  <si>
    <t>Formación del Juez como Lider de Proceso  con bases orientadas al  Direccionamiento, Planeación y Gestión de su  Despacho mediante la aplicación de Sistemas de Gestión.</t>
  </si>
  <si>
    <t xml:space="preserve">Falta de liderazgo y trabajo en equipo de algunos líderes de los procesos. 
</t>
  </si>
  <si>
    <t>Formación del Juez en  normas  de estructura de alto nivel y en los temas referentes al SIGCMA</t>
  </si>
  <si>
    <t xml:space="preserve">Desconocimiento del SIGCMA  y su  articulación  con el Plan Sectorial de Desarrollo.
</t>
  </si>
  <si>
    <t>Definición  de roles y responsabilidades de los  líderes de proceso, para el funcionamiento del SIGCMA.</t>
  </si>
  <si>
    <t>Desconocimiento al realizar el trabajo de forma sistemática con enfoque a proceso del SIGCMA.</t>
  </si>
  <si>
    <t>Falta de estandarización de los procesos y procedimientos del SIGCMA por especialidad y jurisdicción.</t>
  </si>
  <si>
    <t>Capacitación recibida en normas ISO estructuras de alto nivel.</t>
  </si>
  <si>
    <t>Falta de tiempo para asistir a las capacitaciones y actualizaciones en las herramientas del SIGCMA.</t>
  </si>
  <si>
    <t xml:space="preserve">Autogestión del conocimiento.
</t>
  </si>
  <si>
    <t>Elaboración e implementación del Plan de Acción.</t>
  </si>
  <si>
    <t>Personal integrado por servidores judiciales de alto nivel profesional y capacitado para llevar a cabo las funciones asignadas. </t>
  </si>
  <si>
    <t>Cualificación de los requisitos para el ingreso y permanencia de servidores judiciales en la Rama Judicial</t>
  </si>
  <si>
    <t>Recursos insuficientes: economicos, humanos, físicos, tecnológicos e infraestructura para el desarrollo de las actividades judiciales.</t>
  </si>
  <si>
    <t>Falta de presupuesto asignado para la adecuada gestión judicial.</t>
  </si>
  <si>
    <t xml:space="preserve">Aprovechamiento y adaptación por parte de los servidores judiciales a los recursos suministrados. </t>
  </si>
  <si>
    <t>Insuficiencia de  personal  para atender la función misional y la atención a las partes interesadas en los despachos judiciales y centro de servicios , debido al aumento de la carga laboral.</t>
  </si>
  <si>
    <t>Competencia y compromiso de los servidores judiciales en  desarrollo de las  funciones asignadas al personal adscrito a cada depedencia judicial.</t>
  </si>
  <si>
    <t xml:space="preserve">Extensión de los horarios laborales (presencial y  trabajo en casa) por alta carga de trabajo, con afectación del bienestar físico y emocional de los servidores judiciales. </t>
  </si>
  <si>
    <t>Capacitación en habilidades emocionales y organización del trabajo por parte  de la ARL.</t>
  </si>
  <si>
    <t>Fusionar los espacios laboral, personal y familiar a causa del trabajo en casa.</t>
  </si>
  <si>
    <t>Implementación de los protocolos de bioseguridad definidos por la Rama Judicial para el acceso a las sedes.</t>
  </si>
  <si>
    <t>Imposibilidad para controlar las condiciones de seguridad y salud ocupacional a raiz del trabajo remoto en casa.</t>
  </si>
  <si>
    <t>Capacitación en software y aplicativos disponibles para la realización de los actividades para administrar justicia.</t>
  </si>
  <si>
    <t>Falta de tiempo para acceder a la formación  en herramientas tecnológicas y a diferentes capacitaciones de alto interes,tales como gestión documental, digitalización, seguridad de  la información.</t>
  </si>
  <si>
    <t>Disposición para el aprendizaje autodirigido, en la mayoria de los servidores judiciales.</t>
  </si>
  <si>
    <t xml:space="preserve">Resistencia por parte de algunos servidores judiciales a implementar la gestion del cambio y gestión del conocimiento,  en lo relativo al SIGCMA, a modelos de gestión, ambiental, seguridad informatica, normas antisoborno, normas de bioseguridad etc.,  </t>
  </si>
  <si>
    <t>Incremento inusitado de solicitudes vía correo electrónico como principal canal de comunicación conocido por los usuarios.</t>
  </si>
  <si>
    <t>Congestión judicial a causa del incremento en la demanda de administración de justicia y en la no realización de audiencias programadas por diferentes causas tales como:
* Inasistencia de alguna de las partes,  
* Falta de remisión de detenidos, 
* Indebida citación 
* No disponibilidad de Juzgado por encontrarse en otras diligencias.
* Aplazamiento de audiencias por solicitud de las partes interesadas.</t>
  </si>
  <si>
    <t xml:space="preserve">Coordinación entre el Centro de Servicios Judiciales y los juzgados en el agendamiento, gestión ante establecimientos carcelarios y citación a las audiencias. </t>
  </si>
  <si>
    <t>Alta carga laboral que hace imposible el cumplimiento de algunos términos judiciales. Número de solicitudes que ingresan a los despachos (entradas) muy superior al número de solicitudes que pueden ser atendidas  (salidas).</t>
  </si>
  <si>
    <t xml:space="preserve">Implementar la Gestión del conocimiento generada por las experiencias de los servidores documentada en instructivos y guias.
</t>
  </si>
  <si>
    <t xml:space="preserve">Falta de implementación del expediente electrónico para trazabilidad de todos los procesos judiciales en trámite y archivados. </t>
  </si>
  <si>
    <t xml:space="preserve">Aprovechamiento de las  TIC's y todos los recursos digitales, para la realización de audiencias virtuales tales como  Teams, polycom, Rp1, Skype,  teleconferencias WhatsApp, mensaje de texto.
</t>
  </si>
  <si>
    <t>Duplicidad de solicitud de la misma información por parte de diferentes dependencias y entidades del sector público y partes interesadas en general, cuya atención retrasa la actividad judicial.</t>
  </si>
  <si>
    <t>Fallas e insuficiencia de las herramientas tecnológicas y de  formación dispuestas para prestar el servicio de justicia, igualmente en la conformación y gestión del expediente electrónico.</t>
  </si>
  <si>
    <t>Implementación de herramientas tecnológicas para realizar  las actividades de los procesos, simplificando trámites, mejorando la comunicación interna de los servidores judiciales y dependencias y erradicando el uso de papel para la gestión de los expedientes.</t>
  </si>
  <si>
    <t>Falta de implementación de la digitalización y del expediente  electrónico en todas las dependencias y despachos judiciales.
Falta de un sistema que implemente la digitalización integral de todos los procesos en trámite y los que se encuentran en archivo de gestión (que comprenda los documentos impresos, audiencias y demás documentos en medios magnéticos)</t>
  </si>
  <si>
    <t>Avance en la implementación del expediente digital y nuevos aplicativos para la mejor gestión tanto en los juzgados comoen el centro de servicios.</t>
  </si>
  <si>
    <t xml:space="preserve">Directices y normatividad  impartidas por el Consejo Superior de la Judicatura para la implementación del expediente electronico.
</t>
  </si>
  <si>
    <r>
      <t xml:space="preserve">Fallas en el servicio de internet,  conectividad  irregular, así como insuficiencia de equipos en las sedes judiciales y salas de audiencias.
</t>
    </r>
    <r>
      <rPr>
        <sz val="10"/>
        <color rgb="FFFF0000"/>
        <rFont val="Calibri"/>
        <family val="2"/>
        <scheme val="minor"/>
      </rPr>
      <t xml:space="preserve">
</t>
    </r>
  </si>
  <si>
    <t>Avance en la digitalización de procesos judiciales fisicos, utilizando las herramientas sumistradas por office 365.</t>
  </si>
  <si>
    <t>La carencia de recursos tecnológicos necesarios para llevar a cabo el proceso de digitalización de expedientes  en los Despachos Judiciales.</t>
  </si>
  <si>
    <t>Desarrollo de aplicativos propios para elaboración de comunicaciones y digitalización de expedientes.</t>
  </si>
  <si>
    <t>Falta de divulgación de lineamiento relacionados con la seguridad informática de las audiencias y demás actividades propias del proceso juridico.</t>
  </si>
  <si>
    <t>Capacitaciones realizadas en herramientas y aplicativos tecnológicos grabadas por la EJRLB y divulgación de su existencia.</t>
  </si>
  <si>
    <t>Acceso permanente a las grabaciones de las capacitaciones que quedan publicadas en las redes sociales y aplicativos de microsoft.</t>
  </si>
  <si>
    <t xml:space="preserve">Existencia de protocolos para la realización de audiencias virtuales y guía de consultas de procesos en línea </t>
  </si>
  <si>
    <t>Avance del plan de digitalización de la Rama Judicial acorde con el protocolo del expediente electrónico</t>
  </si>
  <si>
    <t>Acceso remoto y consulta de procesos a través de la página web de la Rama Judicial para la consulta de procesos.</t>
  </si>
  <si>
    <t xml:space="preserve">Documentación
(Actualización, coherencia, aplicabilidad) </t>
  </si>
  <si>
    <t>Inconvenientes con el reporte de estadistica con el sistema SIERJU.</t>
  </si>
  <si>
    <t>Desactualización o no aplicación  de la documentación propia de las actividades del juzgado y/o del centro de servicios a raíz de los nuevos métodos virtuales  implementados.</t>
  </si>
  <si>
    <t>Avance en la actualización permanente de documentos y procedimientos del SIGCMA</t>
  </si>
  <si>
    <r>
      <t xml:space="preserve">Falta de salas de audiencia y/o  diseñadas con espacios inadecuados en algunos edificios. </t>
    </r>
    <r>
      <rPr>
        <sz val="10"/>
        <color rgb="FFFF0000"/>
        <rFont val="Calibri"/>
        <family val="2"/>
        <scheme val="minor"/>
      </rPr>
      <t xml:space="preserve">
</t>
    </r>
  </si>
  <si>
    <t>Falta de espacio en algunos  despachos judiciales para la ubicación del personal.</t>
  </si>
  <si>
    <t>Insuficiencia de espacios y muebles  (estantes) propios de los archivos de gestión y definitivo.</t>
  </si>
  <si>
    <t>Instalaciones, oficinas y mobiliario  para el personal que no cumplen los estándares de salud ocupacional.</t>
  </si>
  <si>
    <t>Falta de seguridad en áreas de acceso a algunos despachos judiciales</t>
  </si>
  <si>
    <t>Falta de vigilancia y seguridad en el desarrollo de las audiencias en  edificios donde funcionan juzgados.</t>
  </si>
  <si>
    <t>Comunicación Interna
(canales utilizados y su efectividad, flujo de la información necesaria para el desarrollo de las actividades)</t>
  </si>
  <si>
    <t>Desaprovechamiento de canales de comunicaciones.</t>
  </si>
  <si>
    <t>Ambiental</t>
  </si>
  <si>
    <t>Desconocimiento del Plan de Gestión Ambiental que aplica para la Rama Judicial Acuerdo PSAA14-10160</t>
  </si>
  <si>
    <t xml:space="preserve">Disminución significativa en el consumo de servicios públicos por efecto de la aplicación del aforo en las sedes judiciales </t>
  </si>
  <si>
    <t>Disminución en el uso de papel, toners y demás elementos de oficina al implementar el uso de medios tecnológicos.</t>
  </si>
  <si>
    <r>
      <t xml:space="preserve">Incluir en la programación de los Juzgados y el centro de servicios,  espacios de actualización y capacitación periódica sobre la </t>
    </r>
    <r>
      <rPr>
        <b/>
        <sz val="10"/>
        <rFont val="Calibri"/>
        <family val="2"/>
        <scheme val="minor"/>
      </rPr>
      <t>normatividad</t>
    </r>
    <r>
      <rPr>
        <sz val="10"/>
        <rFont val="Calibri"/>
        <family val="2"/>
        <scheme val="minor"/>
      </rPr>
      <t xml:space="preserve"> </t>
    </r>
    <r>
      <rPr>
        <b/>
        <sz val="10"/>
        <rFont val="Calibri"/>
        <family val="2"/>
        <scheme val="minor"/>
      </rPr>
      <t>vigente</t>
    </r>
    <r>
      <rPr>
        <sz val="10"/>
        <rFont val="Calibri"/>
        <family val="2"/>
        <scheme val="minor"/>
      </rPr>
      <t xml:space="preserve"> y del </t>
    </r>
    <r>
      <rPr>
        <b/>
        <sz val="10"/>
        <rFont val="Calibri"/>
        <family val="2"/>
        <scheme val="minor"/>
      </rPr>
      <t>SIGCMA</t>
    </r>
    <r>
      <rPr>
        <sz val="10"/>
        <rFont val="Calibri"/>
        <family val="2"/>
        <scheme val="minor"/>
      </rPr>
      <t xml:space="preserve">, asi como espacios de asistencia a capacitaciones y formación autodirigida.
</t>
    </r>
  </si>
  <si>
    <t>1,3, 13</t>
  </si>
  <si>
    <t>1, 3, 10</t>
  </si>
  <si>
    <t>2, 3, 4, 5, 6, 13, 14, 36, 39</t>
  </si>
  <si>
    <t>1, 2, 5, 6, 11, 16, 12</t>
  </si>
  <si>
    <t>Realizar reuniones trimestrales de planeación, seguimiento y evaluación de la gestión.</t>
  </si>
  <si>
    <t>Realizar por parte de los lideres del SIGCMA del juzgado y del centro de servicios capacitación y seguimiento periódico al cumplimiento del sistema de calidad y ambiental, complementado con las capacitaciones realizadas por la Coordinación  Nacional del SIGCMA.</t>
  </si>
  <si>
    <t>14, 15</t>
  </si>
  <si>
    <t>2, 3, 4, 5, 6</t>
  </si>
  <si>
    <t xml:space="preserve">Revisar la estructura del SIGCMA para el SPA. 
Actualizar la documentación e implementar los documentos actualizados. </t>
  </si>
  <si>
    <t>9, 27</t>
  </si>
  <si>
    <t>19, 31, 32, 33</t>
  </si>
  <si>
    <t xml:space="preserve">Asistir y participar activamente en los procesos de normalización y estandarización de procesos y procedimientos conforme a la programación definida por la Coordinación Nacional del SIGCMA </t>
  </si>
  <si>
    <t>19, 27</t>
  </si>
  <si>
    <t>4, 36, 37</t>
  </si>
  <si>
    <t>Asignar el personal con el perfil requerido para realizar gestiones de tipo específico o judicial, optimizando la colaboración de judicantes y practicantes .
Revisar los procedimientos de talento humano en cada dependencia para facilitar transiciones o cambios de personal.</t>
  </si>
  <si>
    <t>9, 10</t>
  </si>
  <si>
    <t>8, 9, 12</t>
  </si>
  <si>
    <t>Definir y asignar responsables para los roles de líderes de proceso y de profesionales de enlace para el funcionamiento del SIGCMA.</t>
  </si>
  <si>
    <t>4, 8</t>
  </si>
  <si>
    <t>4, 7</t>
  </si>
  <si>
    <t>9, 16, 17</t>
  </si>
  <si>
    <t>2, 3, 8</t>
  </si>
  <si>
    <t>9, 10, 16</t>
  </si>
  <si>
    <t>12, 15, 28</t>
  </si>
  <si>
    <r>
      <t xml:space="preserve">Ampliar y divulgar canales de comunicación con las partes interesadas, internas y  externas (micrositio, </t>
    </r>
    <r>
      <rPr>
        <i/>
        <sz val="10"/>
        <color theme="1"/>
        <rFont val="Calibri"/>
        <family val="2"/>
        <scheme val="minor"/>
      </rPr>
      <t xml:space="preserve">whatsapp, </t>
    </r>
    <r>
      <rPr>
        <sz val="10"/>
        <color theme="1"/>
        <rFont val="Calibri"/>
        <family val="2"/>
        <scheme val="minor"/>
      </rPr>
      <t xml:space="preserve">celular) que permitan visibilizar la labor del juzgado y del centro de servicios para mejorar la imagen de la administración de justicia. </t>
    </r>
  </si>
  <si>
    <t>15, 36, 37, 38</t>
  </si>
  <si>
    <t>17, 20, 30</t>
  </si>
  <si>
    <t>12, 13</t>
  </si>
  <si>
    <t>14, 18, 36, 37</t>
  </si>
  <si>
    <t>Divulgar los distintos medios,  formas de acceso e instructivos para asistir a las audiencias virtuales y  gestionar la conexión desde la sede judicial de aquellas partes interesadas que no cuenten con medios tecnológicos o conocimientos para hacerlo.</t>
  </si>
  <si>
    <t>7, 8, 13</t>
  </si>
  <si>
    <t>18, 30</t>
  </si>
  <si>
    <r>
      <t xml:space="preserve">Utilizar adecuadamente herramientas tecnológicas de comunicación interna como </t>
    </r>
    <r>
      <rPr>
        <i/>
        <sz val="10"/>
        <rFont val="Calibri"/>
        <family val="2"/>
        <scheme val="minor"/>
      </rPr>
      <t>Teams</t>
    </r>
    <r>
      <rPr>
        <sz val="10"/>
        <rFont val="Calibri"/>
        <family val="2"/>
        <scheme val="minor"/>
      </rPr>
      <t xml:space="preserve"> y </t>
    </r>
    <r>
      <rPr>
        <i/>
        <sz val="10"/>
        <rFont val="Calibri"/>
        <family val="2"/>
        <scheme val="minor"/>
      </rPr>
      <t>Planner</t>
    </r>
    <r>
      <rPr>
        <sz val="10"/>
        <rFont val="Calibri"/>
        <family val="2"/>
        <scheme val="minor"/>
      </rPr>
      <t xml:space="preserve">  que permitan respetar los horarios laborales y espacios personales y familiares de los servidores judiciales.</t>
    </r>
  </si>
  <si>
    <t>6, 10, 11</t>
  </si>
  <si>
    <t>10, 15, 35</t>
  </si>
  <si>
    <r>
      <t xml:space="preserve">Solicitar apoyo y seguimiento a las condiciones y riesgos laborales por parte de la </t>
    </r>
    <r>
      <rPr>
        <b/>
        <sz val="10"/>
        <rFont val="Calibri"/>
        <family val="2"/>
        <scheme val="minor"/>
      </rPr>
      <t>ARL</t>
    </r>
    <r>
      <rPr>
        <sz val="10"/>
        <rFont val="Calibri"/>
        <family val="2"/>
        <scheme val="minor"/>
      </rPr>
      <t xml:space="preserve"> así como fomentar la asistencia a las actividades programadas por esta.</t>
    </r>
  </si>
  <si>
    <t>10, 12</t>
  </si>
  <si>
    <t>13, 14</t>
  </si>
  <si>
    <r>
      <t xml:space="preserve">Conocer e implementar las diferentes herramientas tecnológicas dispuestas para la prestación del servicios de justicia, la realización de audiencias virtuales, </t>
    </r>
    <r>
      <rPr>
        <b/>
        <sz val="10"/>
        <rFont val="Calibri"/>
        <family val="2"/>
        <scheme val="minor"/>
      </rPr>
      <t>la gestión del expediente judicial (digitalización</t>
    </r>
    <r>
      <rPr>
        <sz val="10"/>
        <rFont val="Calibri"/>
        <family val="2"/>
        <scheme val="minor"/>
      </rPr>
      <t xml:space="preserve">) y  la atención de  trámites solicitados por las partes interesadas. </t>
    </r>
  </si>
  <si>
    <t>18, 20, 21, 36</t>
  </si>
  <si>
    <t>10, 21, 22, 23, 24, 25, 26, 27, 29, 36, 37</t>
  </si>
  <si>
    <t>Consolidar los procesos de digitalización en concordancia con el protocolo adoptado por el Consejo Superior de la Judicatura a través del CENDOJ para el manejo del expediente electrónico.</t>
  </si>
  <si>
    <t>10, 14</t>
  </si>
  <si>
    <t>21, 24, 25, 28</t>
  </si>
  <si>
    <t>10, 29, 36, 37</t>
  </si>
  <si>
    <t>Adelantar campañas sobre manejo y disposición de residuos.</t>
  </si>
  <si>
    <t>21, 36, 37</t>
  </si>
  <si>
    <t>10, 11</t>
  </si>
  <si>
    <t>7, 22, 23, 29, 30, 31, 32, 33, 34, 35</t>
  </si>
  <si>
    <t>GARANTIAS
CONOCIMIENTO
ACCIONES CONSTITUCIONALES
GESTIÓN DE SERVICIOS JUDICIALES
ATENCIÓN AL USUARIO</t>
  </si>
  <si>
    <t>Administración de Justicia (Garantías, Conocimiento, Acciones Constitucionales, Gestión de Servicios judiciales, Atención al Usuario, Gestión Documental).</t>
  </si>
  <si>
    <t>MATRIZ DE RIESGOS SIGCMA - SPA BOGOTÁ</t>
  </si>
  <si>
    <t>Juzgados y Centro de Servicios Judiciales del Sistema Penal Acusatorio de Bogotá.</t>
  </si>
  <si>
    <t>No realización de Audiencias</t>
  </si>
  <si>
    <t>Posibilidad de vulneración de los derechos fundamentales de los ciudadanos  debido a la realización de actuaciones procesales después del  término legal establecido para decidir sobre los conflictos presentados a los jueces y/o dar respuesta a las solicitudes de los usuarios de la administración de justicia en materia penal.</t>
  </si>
  <si>
    <t>Archivos de  control y seguimiento de términos (bases de datos, Registro sistema Siglo XXI, calendarios, agendas etc.)</t>
  </si>
  <si>
    <t xml:space="preserve">Insuficiencia Organizacional </t>
  </si>
  <si>
    <t>Falta de control y verificación de la información registrada.</t>
  </si>
  <si>
    <t>Posibilidad de afectación en la prestación del servicio de Justicia debido a la falta de control y verificación de la información registrada.</t>
  </si>
  <si>
    <t>Control de calidad, revisión y validación de la información por parte del(os) responsables o quien firma el documento.</t>
  </si>
  <si>
    <t>Revisión al momento de recibido de procesos  y docuemtnos al igual que a la entrega de los mismos</t>
  </si>
  <si>
    <t>Inconsistencias en el reparto de procesos</t>
  </si>
  <si>
    <r>
      <rPr>
        <sz val="11"/>
        <color rgb="FF00B050"/>
        <rFont val="Calibri"/>
        <family val="2"/>
        <scheme val="minor"/>
      </rPr>
      <t xml:space="preserve">1.Inasistencia de las partes interesadas.
</t>
    </r>
    <r>
      <rPr>
        <sz val="11"/>
        <color theme="1"/>
        <rFont val="Calibri"/>
        <family val="2"/>
        <scheme val="minor"/>
      </rPr>
      <t xml:space="preserve">
2.Programación de audiencias sin tener en cuenta tiempos de duración para su realización.
3.Falta de comunicación oportuna o errores en la notificación a las partes interesadas externas
</t>
    </r>
    <r>
      <rPr>
        <b/>
        <sz val="11"/>
        <color rgb="FF00B050"/>
        <rFont val="Calibri"/>
        <family val="2"/>
        <scheme val="minor"/>
      </rPr>
      <t xml:space="preserve">4.Carencia de internet y  conectividad adecuada para los  equipos en las sedes judiciales y salas de audiencias.
</t>
    </r>
    <r>
      <rPr>
        <sz val="11"/>
        <color theme="1"/>
        <rFont val="Calibri"/>
        <family val="2"/>
        <scheme val="minor"/>
      </rPr>
      <t xml:space="preserve">5.Desactualización de la información suministrada por el usuario para la debida citación.
</t>
    </r>
    <r>
      <rPr>
        <sz val="11"/>
        <color rgb="FF00B050"/>
        <rFont val="Calibri"/>
        <family val="2"/>
        <scheme val="minor"/>
      </rPr>
      <t>6. Falta de herramientas tecnológicas que permitan el buen desarrollo de la audiencia (Sistema de Grabación, Software, Hardware etc.)</t>
    </r>
  </si>
  <si>
    <t>Elaboración de las  comunicaciones por parte del centro de servicio con datos suministrados por los juzgados a través de aplicativo.</t>
  </si>
  <si>
    <t>Planeación  y  programación de audiencias según  la complejidad de la misma.</t>
  </si>
  <si>
    <t>Aplicación del procedimiento de verificación  de los equipos de grabación antes de iniciar las audiencias.</t>
  </si>
  <si>
    <t xml:space="preserve">Errores o inconsistencia en la información entregada a las partes interesadas.
</t>
  </si>
  <si>
    <r>
      <rPr>
        <sz val="11"/>
        <rFont val="Calibri"/>
        <family val="2"/>
        <scheme val="minor"/>
      </rPr>
      <t>1. Mayor demanda de justicia.
2. Incremento de solicitudes   de forma digital relacionadas con los procesos.
3. Insuficiencia Organizacional (Juzgados, personal, recursos fisicos y tecgnologicos) para atender el incremento de solicitudes.
4. Complejidad de los procesos judiciales y solicitudes, lo cual incrementa los tiempos para su resolución.
5. Demora en la consecusión de la información requerida para decidir.</t>
    </r>
    <r>
      <rPr>
        <sz val="11"/>
        <color rgb="FF00B050"/>
        <rFont val="Calibri"/>
        <family val="2"/>
        <scheme val="minor"/>
      </rPr>
      <t xml:space="preserve">
</t>
    </r>
    <r>
      <rPr>
        <sz val="11"/>
        <color theme="1"/>
        <rFont val="Calibri"/>
        <family val="2"/>
        <scheme val="minor"/>
      </rPr>
      <t>6</t>
    </r>
    <r>
      <rPr>
        <sz val="11"/>
        <color rgb="FF00B050"/>
        <rFont val="Calibri"/>
        <family val="2"/>
        <scheme val="minor"/>
      </rPr>
      <t>. Duplicación de  solicitudes de la misma información por parte de diferentes dependencias y entidades del sector público y partes interesadas en general, cuya atención retrasa la actividad judicial.</t>
    </r>
  </si>
  <si>
    <t>Solicitud de auditorias a Control Interno, cuando se requieran o se presenten casos de quejas o reclamos tanto internos como externos.</t>
  </si>
  <si>
    <t>Revisión por el administrador del sistema cuando se solicite por audtoridad competente interna.</t>
  </si>
  <si>
    <t>Emisión por sistema de las actas de reparto para cada solicitud atendida.</t>
  </si>
  <si>
    <t>Registros para trazabilidad  de los soportes para el reparto como Jueces Disponibles, empleados que realizan los repartos etc.</t>
  </si>
  <si>
    <t>Reglamentos  internos para claridad del reparto.</t>
  </si>
  <si>
    <t xml:space="preserve">1. Errores humanos tales como cambiar o invertir letras, números y cualquier dato importante para busquedas, en nombres, cédulas, CUI, NI, etc. al registrar información en los aplicativos Justicia XXI, aplicativos para elaboración de Comunicaciones, Sistema de estadisticas SIERJU-BI y otros.
2. Falta de control y verificación de la información registrada.
3. Falta de comunicación asertiva con los usuarios internos.
</t>
  </si>
  <si>
    <r>
      <t xml:space="preserve">1. Falta de implementación del expediente electrónico en todas las dependencias y juzgados.
2.Falta de software institucional estandarizado para la especialidad para el control del archivo de documentos tanto físicos como virtuales.
</t>
    </r>
    <r>
      <rPr>
        <b/>
        <sz val="11"/>
        <color rgb="FF00B050"/>
        <rFont val="Calibri"/>
        <family val="2"/>
        <scheme val="minor"/>
      </rPr>
      <t>3.Desconocimiento e inaplicabilidad de las Tablas de Retención Documental (TRD)</t>
    </r>
    <r>
      <rPr>
        <sz val="11"/>
        <color theme="1"/>
        <rFont val="Calibri"/>
        <family val="2"/>
        <scheme val="minor"/>
      </rPr>
      <t xml:space="preserve">
4.Volumen excesivo de ingreso de expedientes para el personal asignado,  generando demoras en la organización de los expedientes.
5. Carencia de organización documental</t>
    </r>
  </si>
  <si>
    <t>Inasistencia de las partes interesadas para la realización de las audiencias.</t>
  </si>
  <si>
    <t>Posibilidad de vulneración de los derechos fundamentales de los ciudadanos  debido al Incumplimiento de las partes interesadas para la realización de las audiencias.</t>
  </si>
  <si>
    <r>
      <t xml:space="preserve">1.Alto  volumen  de procesos y trámites procesales.
2.Complejidad de los procesos judiciales.
3.Insuficiencia de personal para la carga laboral presentada.
</t>
    </r>
    <r>
      <rPr>
        <sz val="11"/>
        <color rgb="FF00B050"/>
        <rFont val="Calibri"/>
        <family val="2"/>
        <scheme val="minor"/>
      </rPr>
      <t>4</t>
    </r>
    <r>
      <rPr>
        <b/>
        <sz val="11"/>
        <color rgb="FF00B050"/>
        <rFont val="Calibri"/>
        <family val="2"/>
        <scheme val="minor"/>
      </rPr>
      <t>.Deficiencia en las competencias necesarias del personal asignado. 
5.Insuficiencia o fallas en los equipos (hardware y software) para realizar el trabajo presencial y  virtual.</t>
    </r>
    <r>
      <rPr>
        <sz val="11"/>
        <color theme="1"/>
        <rFont val="Calibri"/>
        <family val="2"/>
        <scheme val="minor"/>
      </rPr>
      <t xml:space="preserve">
</t>
    </r>
    <r>
      <rPr>
        <sz val="11"/>
        <color rgb="FF00B050"/>
        <rFont val="Calibri"/>
        <family val="2"/>
        <scheme val="minor"/>
      </rPr>
      <t>6.Falta de planeación  para el desarrollo de las tareas propias del despacho y/o centro de servicios.</t>
    </r>
  </si>
  <si>
    <t xml:space="preserve">Represamiento de procesos Judiciales y/o solicitudes  sin resolver </t>
  </si>
  <si>
    <t>Alto  volumen  de procesos y  trámites procesales.</t>
  </si>
  <si>
    <t>Posibilidad de Represamiento de procesos Judiciales y/o solicitudes  sin resolver, debido a alto  volumen  de procesos y  trámites procesales.</t>
  </si>
  <si>
    <t xml:space="preserve">Carencia de valores, etica, compromiso  y transparencia de algunos servidores. </t>
  </si>
  <si>
    <t xml:space="preserve">1.Insuficientes programas de capacitación para la toma de conciencia debido al desconocimiento de l ley antisoborno (ISO 37001:2016) y   de los  valores y principios propios de la entidad.
2. Desconocimiento del Código de Etica y Buen Gobierno.    
3.Carencia de valores, etica, compromiso  y transparencia de algunos servidores.
4.Deficiencia del control y seguimiento de la gestión ejercida por los servidores judiciales.
5.Obtención de beneficios propios </t>
  </si>
  <si>
    <t>Posibilidad de actos indebidos de  los servidores judiciales debido a  la carencia  de valores, etica, compromiso  y transparencia de algunos servidores.</t>
  </si>
  <si>
    <t>Falencia en la verificación y seguimiento a los repartos realizados.</t>
  </si>
  <si>
    <t xml:space="preserve">1. Errores en el diligenciamiento del software para realizar el reparto de procesos.
2.Incumplimiento del procedimiento de reparto.
3.Falencia en la verificación y seguimiento a los repartos realizados.
4. Falta de personal para atender el  volúmen de solicitudes recibidas. 
5. Falta de comunicación y oportunidad para actualizar las novedades de los juzgados.
</t>
  </si>
  <si>
    <t>Posibilidad de afectación a la reputación y transparencia debido a falencia en la verificación y seguimiento a los repartos realizados.</t>
  </si>
  <si>
    <t xml:space="preserve">1. Falta de información pertinente para realizar la notificación.
3. Direcciones físicas o electrónicas  de las partes interesadas erradas. 
4.  Falta de seguimiento y control al cumplimiento efectivo de la actividad asignada.
5. Falta de recursos, medios electrònicos y tecnològicos para el cumplimiento de la actividad.  
 </t>
  </si>
  <si>
    <t xml:space="preserve">
Falta de información correcta para realizar la notificación oportunamente.
</t>
  </si>
  <si>
    <t>Posibilidad de afectación en la Prestación del Servicio de Justicia debido a la 
falta de información correcta para realizar la notificación oportunamente.</t>
  </si>
  <si>
    <t>Seguimiento permanente y métodico  a las notificaciones judiciales enviadas.</t>
  </si>
  <si>
    <t>Revisión permanente al ingreso de correos electrónicos  y actualización de datos de las partes interesadas pertinenetes en los procesos judiciales.</t>
  </si>
  <si>
    <t>Elaboración de comunicaciones a notificar con información suministrada directamente por los juzgados a través de aplicativo diseñado para el efecto.</t>
  </si>
  <si>
    <t>13 DE JULIO DE 2021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</si>
</sst>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11" x14ac:knownFonts="1">
    <font>
      <sz val="11"/>
      <color theme="1"/>
      <name val="Calibri"/>
      <family val="2"/>
      <scheme val="minor"/>
    </font>
    <font>
      <sz val="11"/>
      <color theme="1"/>
      <name val="Arial Narrow"/>
      <family val="2"/>
    </font>
    <font>
      <sz val="14"/>
      <color theme="1"/>
      <name val="Arial Narrow"/>
      <family val="2"/>
    </font>
    <font>
      <b/>
      <sz val="11"/>
      <color theme="1"/>
      <name val="Arial Narrow"/>
      <family val="2"/>
    </font>
    <font>
      <b/>
      <sz val="11"/>
      <color theme="0"/>
      <name val="Arial Narrow"/>
      <family val="2"/>
    </font>
    <font>
      <b/>
      <sz val="14"/>
      <color theme="0"/>
      <name val="Arial Narrow"/>
      <family val="2"/>
    </font>
    <font>
      <b/>
      <sz val="16"/>
      <color theme="0"/>
      <name val="Arial Narrow"/>
      <family val="2"/>
    </font>
    <font>
      <b/>
      <sz val="22"/>
      <color theme="1"/>
      <name val="Arial"/>
      <family val="2"/>
    </font>
    <font>
      <sz val="10"/>
      <name val="Arial"/>
      <family val="2"/>
    </font>
    <font>
      <sz val="10"/>
      <name val="Arial Narrow"/>
      <family val="2"/>
    </font>
    <font>
      <b/>
      <u/>
      <sz val="11"/>
      <name val="Arial Narrow"/>
      <family val="2"/>
    </font>
    <font>
      <b/>
      <sz val="11"/>
      <name val="Arial Narrow"/>
      <family val="2"/>
    </font>
    <font>
      <sz val="11"/>
      <name val="Arial Narrow"/>
      <family val="2"/>
    </font>
    <font>
      <b/>
      <sz val="10"/>
      <name val="Arial Narrow"/>
      <family val="2"/>
    </font>
    <font>
      <sz val="12"/>
      <name val="Times New Roman"/>
      <family val="1"/>
    </font>
    <font>
      <b/>
      <sz val="9"/>
      <name val="Arial Narrow"/>
      <family val="2"/>
    </font>
    <font>
      <sz val="9"/>
      <name val="Arial Narrow"/>
      <family val="2"/>
    </font>
    <font>
      <b/>
      <sz val="9"/>
      <color theme="9" tint="-0.249977111117893"/>
      <name val="Arial Narrow"/>
      <family val="2"/>
    </font>
    <font>
      <b/>
      <sz val="9"/>
      <color theme="0"/>
      <name val="Arial Narrow"/>
      <family val="2"/>
    </font>
    <font>
      <sz val="11"/>
      <color rgb="FFFF0000"/>
      <name val="Calibri"/>
      <family val="2"/>
      <scheme val="minor"/>
    </font>
    <font>
      <b/>
      <sz val="11"/>
      <color theme="1"/>
      <name val="Calibri"/>
      <family val="2"/>
      <scheme val="minor"/>
    </font>
    <font>
      <sz val="11"/>
      <color theme="0"/>
      <name val="Calibri"/>
      <family val="2"/>
      <scheme val="minor"/>
    </font>
    <font>
      <b/>
      <sz val="26"/>
      <color theme="1"/>
      <name val="Arial Narrow"/>
      <family val="2"/>
    </font>
    <font>
      <b/>
      <sz val="18"/>
      <color theme="1"/>
      <name val="Arial Narrow"/>
      <family val="2"/>
    </font>
    <font>
      <sz val="16"/>
      <color theme="1"/>
      <name val="Arial Narrow"/>
      <family val="2"/>
    </font>
    <font>
      <sz val="16"/>
      <color rgb="FF000000"/>
      <name val="Arial Narrow"/>
      <family val="2"/>
    </font>
    <font>
      <sz val="18"/>
      <name val="Arial"/>
      <family val="2"/>
    </font>
    <font>
      <sz val="11"/>
      <name val="Calibri"/>
      <family val="2"/>
      <scheme val="minor"/>
    </font>
    <font>
      <sz val="24"/>
      <name val="Arial"/>
      <family val="2"/>
    </font>
    <font>
      <sz val="16"/>
      <color rgb="FFFF0000"/>
      <name val="Arial Narrow"/>
      <family val="2"/>
    </font>
    <font>
      <sz val="16"/>
      <color rgb="FFFF0000"/>
      <name val="Calibri"/>
      <family val="2"/>
      <scheme val="minor"/>
    </font>
    <font>
      <b/>
      <sz val="14"/>
      <color rgb="FF000000"/>
      <name val="Arial Narrow"/>
      <family val="2"/>
    </font>
    <font>
      <sz val="10"/>
      <color theme="1"/>
      <name val="Calibri"/>
      <family val="2"/>
      <scheme val="minor"/>
    </font>
    <font>
      <sz val="12"/>
      <color theme="1"/>
      <name val="Calibri"/>
      <family val="2"/>
      <scheme val="minor"/>
    </font>
    <font>
      <b/>
      <sz val="12"/>
      <color rgb="FF000000"/>
      <name val="Arial Narrow"/>
      <family val="2"/>
    </font>
    <font>
      <sz val="12"/>
      <color rgb="FF000000"/>
      <name val="Arial Narrow"/>
      <family val="2"/>
    </font>
    <font>
      <b/>
      <sz val="12"/>
      <color theme="9" tint="-0.249977111117893"/>
      <name val="Arial Narrow"/>
      <family val="2"/>
    </font>
    <font>
      <b/>
      <sz val="12"/>
      <name val="Arial Narrow"/>
      <family val="2"/>
    </font>
    <font>
      <sz val="12"/>
      <color theme="1"/>
      <name val="Arial Narrow"/>
      <family val="2"/>
    </font>
    <font>
      <b/>
      <sz val="9"/>
      <color theme="1"/>
      <name val="Arial Narrow"/>
      <family val="2"/>
    </font>
    <font>
      <b/>
      <sz val="20"/>
      <color theme="1"/>
      <name val="Calibri"/>
      <family val="2"/>
      <scheme val="minor"/>
    </font>
    <font>
      <b/>
      <sz val="12"/>
      <color rgb="FF000000"/>
      <name val="Calibri"/>
      <family val="2"/>
    </font>
    <font>
      <b/>
      <sz val="18"/>
      <color rgb="FF000000"/>
      <name val="Calibri"/>
      <family val="2"/>
    </font>
    <font>
      <b/>
      <sz val="11"/>
      <color rgb="FF002060"/>
      <name val="Arial Narrow"/>
      <family val="2"/>
    </font>
    <font>
      <b/>
      <i/>
      <sz val="10"/>
      <color theme="1"/>
      <name val="Calibri"/>
      <family val="2"/>
      <scheme val="minor"/>
    </font>
    <font>
      <sz val="11"/>
      <color theme="1"/>
      <name val="Arial"/>
      <family val="2"/>
    </font>
    <font>
      <b/>
      <sz val="10"/>
      <color theme="1"/>
      <name val="Arial"/>
      <family val="2"/>
    </font>
    <font>
      <b/>
      <sz val="10"/>
      <color theme="0"/>
      <name val="Arial"/>
      <family val="2"/>
    </font>
    <font>
      <sz val="11"/>
      <color theme="0"/>
      <name val="Arial"/>
      <family val="2"/>
    </font>
    <font>
      <b/>
      <sz val="26"/>
      <color theme="1"/>
      <name val="Calibri"/>
      <family val="2"/>
      <scheme val="minor"/>
    </font>
    <font>
      <b/>
      <i/>
      <sz val="11"/>
      <name val="Arial"/>
      <family val="2"/>
    </font>
    <font>
      <b/>
      <i/>
      <sz val="14"/>
      <color theme="1"/>
      <name val="Calibri"/>
      <family val="2"/>
      <scheme val="minor"/>
    </font>
    <font>
      <b/>
      <sz val="14"/>
      <color theme="0"/>
      <name val="Calibri"/>
      <family val="2"/>
      <scheme val="minor"/>
    </font>
    <font>
      <b/>
      <sz val="14"/>
      <color theme="1"/>
      <name val="Calibri"/>
      <family val="2"/>
      <scheme val="minor"/>
    </font>
    <font>
      <sz val="14"/>
      <color theme="1"/>
      <name val="Calibri"/>
      <family val="2"/>
      <scheme val="minor"/>
    </font>
    <font>
      <sz val="14"/>
      <name val="Calibri"/>
      <family val="2"/>
      <scheme val="minor"/>
    </font>
    <font>
      <b/>
      <i/>
      <sz val="11"/>
      <color theme="1"/>
      <name val="Arial"/>
      <family val="2"/>
    </font>
    <font>
      <b/>
      <sz val="11"/>
      <color theme="1"/>
      <name val="Arial"/>
      <family val="2"/>
    </font>
    <font>
      <b/>
      <sz val="11"/>
      <color theme="0"/>
      <name val="Arial"/>
      <family val="2"/>
    </font>
    <font>
      <b/>
      <sz val="10"/>
      <color theme="0" tint="-4.9989318521683403E-2"/>
      <name val="Arial"/>
      <family val="2"/>
    </font>
    <font>
      <sz val="10"/>
      <color theme="1"/>
      <name val="Arial"/>
      <family val="2"/>
    </font>
    <font>
      <sz val="10"/>
      <color rgb="FF000000"/>
      <name val="Arial"/>
      <family val="2"/>
    </font>
    <font>
      <sz val="10"/>
      <name val="Calibri"/>
      <family val="2"/>
      <scheme val="minor"/>
    </font>
    <font>
      <sz val="10"/>
      <color rgb="FFFF0000"/>
      <name val="Arial"/>
      <family val="2"/>
    </font>
    <font>
      <sz val="10"/>
      <color rgb="FFFF0000"/>
      <name val="Calibri"/>
      <family val="2"/>
      <scheme val="minor"/>
    </font>
    <font>
      <sz val="10"/>
      <color theme="0"/>
      <name val="Arial"/>
      <family val="2"/>
    </font>
    <font>
      <strike/>
      <sz val="10"/>
      <color rgb="FF000000"/>
      <name val="Arial"/>
      <family val="2"/>
    </font>
    <font>
      <strike/>
      <sz val="10"/>
      <name val="Calibri"/>
      <family val="2"/>
      <scheme val="minor"/>
    </font>
    <font>
      <i/>
      <sz val="10"/>
      <name val="Calibri"/>
      <family val="2"/>
      <scheme val="minor"/>
    </font>
    <font>
      <b/>
      <i/>
      <sz val="16"/>
      <name val="Calibri"/>
      <family val="2"/>
      <scheme val="minor"/>
    </font>
    <font>
      <b/>
      <sz val="26"/>
      <color theme="1"/>
      <name val="Arial"/>
      <family val="2"/>
    </font>
    <font>
      <b/>
      <sz val="24"/>
      <color rgb="FF000000"/>
      <name val="Arial"/>
      <family val="2"/>
    </font>
    <font>
      <sz val="26"/>
      <color rgb="FF000000"/>
      <name val="Arial"/>
      <family val="2"/>
    </font>
    <font>
      <sz val="26"/>
      <color rgb="FFFFFFFF"/>
      <name val="Arial"/>
      <family val="2"/>
    </font>
    <font>
      <b/>
      <sz val="18"/>
      <color theme="1"/>
      <name val="Arial"/>
      <family val="2"/>
    </font>
    <font>
      <b/>
      <sz val="18"/>
      <color rgb="FF000000"/>
      <name val="Arial"/>
      <family val="2"/>
    </font>
    <font>
      <sz val="18"/>
      <color rgb="FF000000"/>
      <name val="Arial"/>
      <family val="2"/>
    </font>
    <font>
      <sz val="18"/>
      <color rgb="FFFFFFFF"/>
      <name val="Arial"/>
      <family val="2"/>
    </font>
    <font>
      <sz val="10"/>
      <color theme="1"/>
      <name val="Roboto"/>
    </font>
    <font>
      <b/>
      <sz val="22"/>
      <color theme="0"/>
      <name val="Arial Narrow"/>
      <family val="2"/>
    </font>
    <font>
      <sz val="26"/>
      <color theme="1"/>
      <name val="Arial"/>
      <family val="2"/>
    </font>
    <font>
      <sz val="11"/>
      <color theme="0"/>
      <name val="Arial Narrow"/>
      <family val="2"/>
    </font>
    <font>
      <b/>
      <sz val="11"/>
      <color rgb="FF00B050"/>
      <name val="Calibri"/>
      <family val="2"/>
      <scheme val="minor"/>
    </font>
    <font>
      <b/>
      <sz val="20"/>
      <color rgb="FF000000"/>
      <name val="Calibri"/>
      <family val="2"/>
    </font>
    <font>
      <b/>
      <sz val="16"/>
      <color theme="1"/>
      <name val="Calibri"/>
      <family val="2"/>
      <scheme val="minor"/>
    </font>
    <font>
      <b/>
      <sz val="16"/>
      <color rgb="FF000000"/>
      <name val="Calibri"/>
      <family val="2"/>
    </font>
    <font>
      <b/>
      <sz val="20"/>
      <color theme="0"/>
      <name val="Arial Narrow"/>
      <family val="2"/>
    </font>
    <font>
      <b/>
      <sz val="10"/>
      <color theme="0"/>
      <name val="Arial Narrow"/>
      <family val="2"/>
    </font>
    <font>
      <b/>
      <sz val="10"/>
      <color theme="2"/>
      <name val="Arial Narrow"/>
      <family val="2"/>
    </font>
    <font>
      <b/>
      <sz val="10"/>
      <color theme="1"/>
      <name val="Calibri"/>
      <family val="2"/>
      <scheme val="minor"/>
    </font>
    <font>
      <sz val="11"/>
      <color rgb="FF00B050"/>
      <name val="Calibri"/>
      <family val="2"/>
      <scheme val="minor"/>
    </font>
    <font>
      <sz val="10"/>
      <color theme="4"/>
      <name val="Calibri"/>
      <family val="2"/>
      <scheme val="minor"/>
    </font>
    <font>
      <sz val="9"/>
      <color theme="1"/>
      <name val="Arial Narrow"/>
      <family val="2"/>
    </font>
    <font>
      <sz val="11"/>
      <color rgb="FF000000"/>
      <name val="Arial"/>
      <family val="2"/>
    </font>
    <font>
      <sz val="11"/>
      <name val="Arial"/>
      <family val="2"/>
    </font>
    <font>
      <sz val="11"/>
      <color rgb="FFFF0000"/>
      <name val="Arial"/>
      <family val="2"/>
    </font>
    <font>
      <sz val="8"/>
      <color rgb="FFFF0000"/>
      <name val="Arial"/>
      <family val="2"/>
    </font>
    <font>
      <sz val="9"/>
      <color theme="5" tint="-0.249977111117893"/>
      <name val="Arial"/>
      <family val="2"/>
    </font>
    <font>
      <sz val="9"/>
      <name val="Arial"/>
      <family val="2"/>
    </font>
    <font>
      <sz val="11"/>
      <color theme="5" tint="-0.249977111117893"/>
      <name val="Arial"/>
      <family val="2"/>
    </font>
    <font>
      <sz val="8"/>
      <name val="Arial"/>
      <family val="2"/>
    </font>
    <font>
      <sz val="9"/>
      <color rgb="FFFF0000"/>
      <name val="Arial"/>
      <family val="2"/>
    </font>
    <font>
      <sz val="8"/>
      <color rgb="FF000000"/>
      <name val="Arial"/>
      <family val="2"/>
    </font>
    <font>
      <sz val="8"/>
      <color theme="1"/>
      <name val="Arial"/>
      <family val="2"/>
    </font>
    <font>
      <b/>
      <sz val="11"/>
      <color theme="0" tint="-4.9989318521683403E-2"/>
      <name val="Arial"/>
      <family val="2"/>
    </font>
    <font>
      <b/>
      <sz val="11"/>
      <name val="Arial"/>
      <family val="2"/>
    </font>
    <font>
      <sz val="10"/>
      <name val="Calibri"/>
      <family val="2"/>
    </font>
    <font>
      <b/>
      <sz val="10"/>
      <name val="Calibri"/>
      <family val="2"/>
      <scheme val="minor"/>
    </font>
    <font>
      <i/>
      <sz val="10"/>
      <color theme="1"/>
      <name val="Calibri"/>
      <family val="2"/>
      <scheme val="minor"/>
    </font>
    <font>
      <b/>
      <sz val="16"/>
      <color theme="1"/>
      <name val="Arial"/>
      <family val="2"/>
    </font>
    <font>
      <strike/>
      <sz val="11"/>
      <name val="Calibri"/>
      <family val="2"/>
      <scheme val="minor"/>
    </font>
  </fonts>
  <fills count="26">
    <fill>
      <patternFill patternType="none"/>
    </fill>
    <fill>
      <patternFill patternType="gray125"/>
    </fill>
    <fill>
      <patternFill patternType="solid">
        <fgColor theme="9" tint="0.59999389629810485"/>
        <bgColor indexed="64"/>
      </patternFill>
    </fill>
    <fill>
      <patternFill patternType="solid">
        <fgColor theme="0"/>
        <bgColor indexed="64"/>
      </patternFill>
    </fill>
    <fill>
      <patternFill patternType="solid">
        <fgColor rgb="FF002060"/>
        <bgColor indexed="64"/>
      </patternFill>
    </fill>
    <fill>
      <patternFill patternType="solid">
        <fgColor theme="0" tint="-0.14999847407452621"/>
        <bgColor indexed="64"/>
      </patternFill>
    </fill>
    <fill>
      <patternFill patternType="solid">
        <fgColor theme="7" tint="0.59999389629810485"/>
        <bgColor indexed="64"/>
      </patternFill>
    </fill>
    <fill>
      <patternFill patternType="solid">
        <fgColor rgb="FFBFBFBF"/>
        <bgColor indexed="64"/>
      </patternFill>
    </fill>
    <fill>
      <patternFill patternType="solid">
        <fgColor rgb="FF92D050"/>
        <bgColor indexed="64"/>
      </patternFill>
    </fill>
    <fill>
      <patternFill patternType="solid">
        <fgColor rgb="FF00B050"/>
        <bgColor indexed="64"/>
      </patternFill>
    </fill>
    <fill>
      <patternFill patternType="solid">
        <fgColor rgb="FFFFFF66"/>
        <bgColor indexed="64"/>
      </patternFill>
    </fill>
    <fill>
      <patternFill patternType="solid">
        <fgColor rgb="FFFFC000"/>
        <bgColor indexed="64"/>
      </patternFill>
    </fill>
    <fill>
      <patternFill patternType="solid">
        <fgColor rgb="FFFF0000"/>
        <bgColor indexed="64"/>
      </patternFill>
    </fill>
    <fill>
      <patternFill patternType="solid">
        <fgColor theme="9" tint="0.79998168889431442"/>
        <bgColor indexed="64"/>
      </patternFill>
    </fill>
    <fill>
      <patternFill patternType="solid">
        <fgColor rgb="FFD9D9D9"/>
        <bgColor indexed="64"/>
      </patternFill>
    </fill>
    <fill>
      <patternFill patternType="solid">
        <fgColor rgb="FFE26B0A"/>
        <bgColor indexed="64"/>
      </patternFill>
    </fill>
    <fill>
      <patternFill patternType="solid">
        <fgColor rgb="FFC00000"/>
        <bgColor indexed="64"/>
      </patternFill>
    </fill>
    <fill>
      <patternFill patternType="solid">
        <fgColor rgb="FFFFFF00"/>
        <bgColor indexed="64"/>
      </patternFill>
    </fill>
    <fill>
      <patternFill patternType="solid">
        <fgColor theme="4" tint="-0.499984740745262"/>
        <bgColor indexed="64"/>
      </patternFill>
    </fill>
    <fill>
      <patternFill patternType="solid">
        <fgColor theme="0" tint="-0.34998626667073579"/>
        <bgColor indexed="64"/>
      </patternFill>
    </fill>
    <fill>
      <patternFill patternType="solid">
        <fgColor theme="0" tint="-0.499984740745262"/>
        <bgColor indexed="64"/>
      </patternFill>
    </fill>
    <fill>
      <patternFill patternType="solid">
        <fgColor theme="4" tint="0.39997558519241921"/>
        <bgColor indexed="64"/>
      </patternFill>
    </fill>
    <fill>
      <patternFill patternType="solid">
        <fgColor rgb="FF00B0F0"/>
        <bgColor indexed="64"/>
      </patternFill>
    </fill>
    <fill>
      <patternFill patternType="solid">
        <fgColor theme="9" tint="-0.249977111117893"/>
        <bgColor indexed="64"/>
      </patternFill>
    </fill>
    <fill>
      <patternFill patternType="solid">
        <fgColor theme="0" tint="-0.249977111117893"/>
        <bgColor indexed="64"/>
      </patternFill>
    </fill>
    <fill>
      <patternFill patternType="solid">
        <fgColor theme="7" tint="0.39997558519241921"/>
        <bgColor indexed="64"/>
      </patternFill>
    </fill>
  </fills>
  <borders count="108">
    <border>
      <left/>
      <right/>
      <top/>
      <bottom/>
      <diagonal/>
    </border>
    <border>
      <left style="dashed">
        <color theme="9" tint="-0.24994659260841701"/>
      </left>
      <right/>
      <top style="dashed">
        <color theme="9" tint="-0.24994659260841701"/>
      </top>
      <bottom/>
      <diagonal/>
    </border>
    <border>
      <left/>
      <right/>
      <top style="dashed">
        <color theme="9" tint="-0.24994659260841701"/>
      </top>
      <bottom/>
      <diagonal/>
    </border>
    <border>
      <left style="dashed">
        <color theme="9" tint="-0.24994659260841701"/>
      </left>
      <right/>
      <top/>
      <bottom style="dashed">
        <color theme="9" tint="-0.24994659260841701"/>
      </bottom>
      <diagonal/>
    </border>
    <border>
      <left/>
      <right/>
      <top/>
      <bottom style="dashed">
        <color theme="9" tint="-0.24994659260841701"/>
      </bottom>
      <diagonal/>
    </border>
    <border>
      <left style="dashed">
        <color theme="9" tint="-0.24994659260841701"/>
      </left>
      <right/>
      <top style="dashed">
        <color theme="9" tint="-0.24994659260841701"/>
      </top>
      <bottom style="dashed">
        <color theme="9" tint="-0.24994659260841701"/>
      </bottom>
      <diagonal/>
    </border>
    <border>
      <left/>
      <right style="dashed">
        <color theme="9" tint="-0.24994659260841701"/>
      </right>
      <top style="dashed">
        <color theme="9" tint="-0.24994659260841701"/>
      </top>
      <bottom style="dashed">
        <color theme="9" tint="-0.24994659260841701"/>
      </bottom>
      <diagonal/>
    </border>
    <border>
      <left/>
      <right/>
      <top style="dashed">
        <color theme="9" tint="-0.24994659260841701"/>
      </top>
      <bottom style="dashed">
        <color theme="9" tint="-0.24994659260841701"/>
      </bottom>
      <diagonal/>
    </border>
    <border>
      <left style="dashed">
        <color theme="9" tint="-0.24994659260841701"/>
      </left>
      <right style="dashed">
        <color theme="9" tint="-0.24994659260841701"/>
      </right>
      <top style="dashed">
        <color theme="9" tint="-0.24994659260841701"/>
      </top>
      <bottom/>
      <diagonal/>
    </border>
    <border>
      <left style="dashed">
        <color theme="9" tint="-0.24994659260841701"/>
      </left>
      <right style="dashed">
        <color theme="9" tint="-0.24994659260841701"/>
      </right>
      <top style="dashed">
        <color theme="9" tint="-0.24994659260841701"/>
      </top>
      <bottom style="dashed">
        <color theme="9" tint="-0.24994659260841701"/>
      </bottom>
      <diagonal/>
    </border>
    <border>
      <left style="dashed">
        <color theme="9" tint="-0.24994659260841701"/>
      </left>
      <right style="dashed">
        <color theme="9" tint="-0.24994659260841701"/>
      </right>
      <top/>
      <bottom style="dashed">
        <color theme="9" tint="-0.24994659260841701"/>
      </bottom>
      <diagonal/>
    </border>
    <border>
      <left style="dashed">
        <color theme="9" tint="-0.24994659260841701"/>
      </left>
      <right style="dashed">
        <color theme="9" tint="-0.24994659260841701"/>
      </right>
      <top/>
      <bottom/>
      <diagonal/>
    </border>
    <border>
      <left style="dashed">
        <color theme="9" tint="-0.24994659260841701"/>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diagonal/>
    </border>
    <border>
      <left/>
      <right/>
      <top style="thin">
        <color auto="1"/>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top/>
      <bottom style="thin">
        <color indexed="64"/>
      </bottom>
      <diagonal/>
    </border>
    <border>
      <left/>
      <right style="medium">
        <color indexed="64"/>
      </right>
      <top/>
      <bottom style="thin">
        <color indexed="64"/>
      </bottom>
      <diagonal/>
    </border>
    <border>
      <left style="double">
        <color indexed="64"/>
      </left>
      <right/>
      <top style="double">
        <color indexed="64"/>
      </top>
      <bottom/>
      <diagonal/>
    </border>
    <border>
      <left/>
      <right style="thin">
        <color theme="0"/>
      </right>
      <top style="double">
        <color indexed="64"/>
      </top>
      <bottom/>
      <diagonal/>
    </border>
    <border>
      <left style="thin">
        <color theme="0"/>
      </left>
      <right/>
      <top style="double">
        <color indexed="64"/>
      </top>
      <bottom style="thin">
        <color indexed="64"/>
      </bottom>
      <diagonal/>
    </border>
    <border>
      <left/>
      <right style="double">
        <color indexed="64"/>
      </right>
      <top style="double">
        <color indexed="64"/>
      </top>
      <bottom style="thin">
        <color indexed="64"/>
      </bottom>
      <diagonal/>
    </border>
    <border>
      <left style="double">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double">
        <color indexed="64"/>
      </right>
      <top style="thin">
        <color indexed="64"/>
      </top>
      <bottom style="hair">
        <color indexed="64"/>
      </bottom>
      <diagonal/>
    </border>
    <border>
      <left style="double">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double">
        <color indexed="64"/>
      </right>
      <top style="hair">
        <color indexed="64"/>
      </top>
      <bottom style="hair">
        <color indexed="64"/>
      </bottom>
      <diagonal/>
    </border>
    <border>
      <left style="double">
        <color indexed="64"/>
      </left>
      <right/>
      <top style="hair">
        <color indexed="64"/>
      </top>
      <bottom style="hair">
        <color indexed="64"/>
      </bottom>
      <diagonal/>
    </border>
    <border>
      <left/>
      <right style="hair">
        <color indexed="64"/>
      </right>
      <top style="hair">
        <color indexed="64"/>
      </top>
      <bottom style="hair">
        <color indexed="64"/>
      </bottom>
      <diagonal/>
    </border>
    <border>
      <left style="double">
        <color indexed="64"/>
      </left>
      <right/>
      <top style="hair">
        <color indexed="64"/>
      </top>
      <bottom style="double">
        <color indexed="64"/>
      </bottom>
      <diagonal/>
    </border>
    <border>
      <left/>
      <right style="hair">
        <color indexed="64"/>
      </right>
      <top style="hair">
        <color indexed="64"/>
      </top>
      <bottom style="double">
        <color indexed="64"/>
      </bottom>
      <diagonal/>
    </border>
    <border>
      <left style="hair">
        <color indexed="64"/>
      </left>
      <right/>
      <top style="hair">
        <color indexed="64"/>
      </top>
      <bottom style="double">
        <color indexed="64"/>
      </bottom>
      <diagonal/>
    </border>
    <border>
      <left/>
      <right style="double">
        <color indexed="64"/>
      </right>
      <top style="hair">
        <color indexed="64"/>
      </top>
      <bottom style="double">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rgb="FF000000"/>
      </right>
      <top/>
      <bottom style="medium">
        <color rgb="FF000000"/>
      </bottom>
      <diagonal/>
    </border>
    <border>
      <left/>
      <right/>
      <top/>
      <bottom style="medium">
        <color rgb="FF000000"/>
      </bottom>
      <diagonal/>
    </border>
    <border>
      <left style="dotted">
        <color rgb="FFF79646"/>
      </left>
      <right style="dotted">
        <color rgb="FFF79646"/>
      </right>
      <top/>
      <bottom style="dotted">
        <color rgb="FFF79646"/>
      </bottom>
      <diagonal/>
    </border>
    <border>
      <left style="dotted">
        <color rgb="FFF79646"/>
      </left>
      <right style="dotted">
        <color rgb="FFF79646"/>
      </right>
      <top style="dotted">
        <color rgb="FFF79646"/>
      </top>
      <bottom style="dotted">
        <color rgb="FFF79646"/>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theme="0"/>
      </left>
      <right/>
      <top style="medium">
        <color theme="0"/>
      </top>
      <bottom/>
      <diagonal/>
    </border>
    <border>
      <left/>
      <right/>
      <top style="medium">
        <color theme="0"/>
      </top>
      <bottom/>
      <diagonal/>
    </border>
    <border>
      <left/>
      <right style="medium">
        <color theme="0"/>
      </right>
      <top style="medium">
        <color theme="0"/>
      </top>
      <bottom/>
      <diagonal/>
    </border>
    <border>
      <left style="medium">
        <color theme="0"/>
      </left>
      <right/>
      <top/>
      <bottom/>
      <diagonal/>
    </border>
    <border>
      <left/>
      <right style="medium">
        <color theme="0"/>
      </right>
      <top/>
      <bottom/>
      <diagonal/>
    </border>
    <border>
      <left style="medium">
        <color theme="0"/>
      </left>
      <right/>
      <top/>
      <bottom style="medium">
        <color theme="0"/>
      </bottom>
      <diagonal/>
    </border>
    <border>
      <left/>
      <right/>
      <top/>
      <bottom style="medium">
        <color theme="0"/>
      </bottom>
      <diagonal/>
    </border>
    <border>
      <left/>
      <right style="medium">
        <color theme="0"/>
      </right>
      <top/>
      <bottom style="medium">
        <color theme="0"/>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right style="thin">
        <color indexed="64"/>
      </right>
      <top/>
      <bottom style="thin">
        <color indexed="64"/>
      </bottom>
      <diagonal/>
    </border>
    <border>
      <left style="dashed">
        <color theme="9" tint="-0.24994659260841701"/>
      </left>
      <right style="dashed">
        <color theme="9" tint="-0.24994659260841701"/>
      </right>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style="dashed">
        <color theme="9" tint="-0.24994659260841701"/>
      </right>
      <top style="dashed">
        <color theme="9" tint="-0.24994659260841701"/>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right style="thin">
        <color indexed="64"/>
      </right>
      <top/>
      <bottom/>
      <diagonal/>
    </border>
    <border>
      <left/>
      <right style="thin">
        <color indexed="64"/>
      </right>
      <top style="dashed">
        <color theme="9" tint="-0.24994659260841701"/>
      </top>
      <bottom/>
      <diagonal/>
    </border>
    <border>
      <left style="thick">
        <color theme="0"/>
      </left>
      <right/>
      <top style="thick">
        <color theme="0"/>
      </top>
      <bottom style="thick">
        <color theme="0"/>
      </bottom>
      <diagonal/>
    </border>
    <border>
      <left/>
      <right/>
      <top style="thick">
        <color theme="0"/>
      </top>
      <bottom style="thick">
        <color theme="0"/>
      </bottom>
      <diagonal/>
    </border>
    <border>
      <left/>
      <right style="thick">
        <color theme="0"/>
      </right>
      <top style="thick">
        <color theme="0"/>
      </top>
      <bottom style="thick">
        <color theme="0"/>
      </bottom>
      <diagonal/>
    </border>
    <border>
      <left style="thick">
        <color theme="0"/>
      </left>
      <right style="thick">
        <color theme="0"/>
      </right>
      <top style="thick">
        <color theme="0"/>
      </top>
      <bottom style="thick">
        <color theme="0"/>
      </bottom>
      <diagonal/>
    </border>
    <border>
      <left style="thick">
        <color theme="0"/>
      </left>
      <right style="thick">
        <color theme="0"/>
      </right>
      <top style="thick">
        <color theme="0"/>
      </top>
      <bottom/>
      <diagonal/>
    </border>
    <border>
      <left style="thick">
        <color theme="0"/>
      </left>
      <right style="thick">
        <color theme="0"/>
      </right>
      <top/>
      <bottom style="thick">
        <color theme="0"/>
      </bottom>
      <diagonal/>
    </border>
    <border>
      <left style="medium">
        <color indexed="64"/>
      </left>
      <right/>
      <top style="thick">
        <color theme="0"/>
      </top>
      <bottom style="medium">
        <color indexed="64"/>
      </bottom>
      <diagonal/>
    </border>
    <border>
      <left/>
      <right/>
      <top style="thick">
        <color theme="0"/>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s>
  <cellStyleXfs count="3">
    <xf numFmtId="0" fontId="0" fillId="0" borderId="0"/>
    <xf numFmtId="0" fontId="8" fillId="0" borderId="0"/>
    <xf numFmtId="0" fontId="14" fillId="0" borderId="0"/>
  </cellStyleXfs>
  <cellXfs count="586">
    <xf numFmtId="0" fontId="0" fillId="0" borderId="0" xfId="0"/>
    <xf numFmtId="0" fontId="1" fillId="3" borderId="0" xfId="0" applyFont="1" applyFill="1"/>
    <xf numFmtId="0" fontId="1" fillId="3" borderId="0" xfId="0" applyFont="1" applyFill="1" applyAlignment="1">
      <alignment horizontal="center" vertical="center"/>
    </xf>
    <xf numFmtId="0" fontId="1" fillId="3" borderId="0" xfId="0" applyFont="1" applyFill="1" applyAlignment="1">
      <alignment horizontal="left" vertical="center"/>
    </xf>
    <xf numFmtId="0" fontId="0" fillId="5" borderId="0" xfId="0" applyFill="1"/>
    <xf numFmtId="0" fontId="0" fillId="0" borderId="0" xfId="0" applyAlignment="1">
      <alignment horizontal="left" wrapText="1"/>
    </xf>
    <xf numFmtId="0" fontId="0" fillId="5" borderId="0" xfId="0" applyFill="1" applyAlignment="1">
      <alignment horizontal="center"/>
    </xf>
    <xf numFmtId="0" fontId="0" fillId="3" borderId="0" xfId="0" applyFill="1"/>
    <xf numFmtId="0" fontId="10" fillId="3" borderId="20" xfId="1" quotePrefix="1" applyFont="1" applyFill="1" applyBorder="1" applyAlignment="1">
      <alignment horizontal="left" vertical="top" wrapText="1"/>
    </xf>
    <xf numFmtId="0" fontId="11" fillId="3" borderId="0" xfId="1" quotePrefix="1" applyFont="1" applyFill="1" applyAlignment="1">
      <alignment horizontal="left" vertical="top" wrapText="1"/>
    </xf>
    <xf numFmtId="0" fontId="11" fillId="3" borderId="21" xfId="1" quotePrefix="1" applyFont="1" applyFill="1" applyBorder="1" applyAlignment="1">
      <alignment horizontal="left" vertical="top" wrapText="1"/>
    </xf>
    <xf numFmtId="0" fontId="9" fillId="3" borderId="20" xfId="1" applyFont="1" applyFill="1" applyBorder="1"/>
    <xf numFmtId="0" fontId="9" fillId="3" borderId="0" xfId="1" applyFont="1" applyFill="1"/>
    <xf numFmtId="0" fontId="13" fillId="3" borderId="0" xfId="1" applyFont="1" applyFill="1" applyAlignment="1">
      <alignment horizontal="left" vertical="center" wrapText="1"/>
    </xf>
    <xf numFmtId="0" fontId="9" fillId="3" borderId="0" xfId="1" applyFont="1" applyFill="1" applyAlignment="1">
      <alignment horizontal="left" vertical="center" wrapText="1"/>
    </xf>
    <xf numFmtId="0" fontId="9" fillId="3" borderId="0" xfId="1" quotePrefix="1" applyFont="1" applyFill="1" applyAlignment="1">
      <alignment horizontal="left" vertical="center" wrapText="1"/>
    </xf>
    <xf numFmtId="0" fontId="9" fillId="3" borderId="21" xfId="1" applyFont="1" applyFill="1" applyBorder="1"/>
    <xf numFmtId="0" fontId="15" fillId="3" borderId="0" xfId="0" applyFont="1" applyFill="1" applyAlignment="1">
      <alignment horizontal="left" vertical="center" wrapText="1"/>
    </xf>
    <xf numFmtId="0" fontId="16" fillId="3" borderId="0" xfId="0" applyFont="1" applyFill="1" applyAlignment="1">
      <alignment horizontal="left" vertical="top" wrapText="1"/>
    </xf>
    <xf numFmtId="0" fontId="22" fillId="3" borderId="0" xfId="0" applyFont="1" applyFill="1" applyAlignment="1">
      <alignment horizontal="center" vertical="center"/>
    </xf>
    <xf numFmtId="0" fontId="24" fillId="3" borderId="49" xfId="0" applyFont="1" applyFill="1" applyBorder="1" applyAlignment="1">
      <alignment vertical="top" wrapText="1"/>
    </xf>
    <xf numFmtId="0" fontId="24" fillId="3" borderId="50" xfId="0" applyFont="1" applyFill="1" applyBorder="1" applyAlignment="1">
      <alignment vertical="top" wrapText="1"/>
    </xf>
    <xf numFmtId="0" fontId="26" fillId="0" borderId="0" xfId="0" applyFont="1" applyAlignment="1">
      <alignment horizontal="center" vertical="center" wrapText="1"/>
    </xf>
    <xf numFmtId="0" fontId="27" fillId="3" borderId="0" xfId="0" applyFont="1" applyFill="1"/>
    <xf numFmtId="0" fontId="3" fillId="3" borderId="0" xfId="0" applyFont="1" applyFill="1" applyAlignment="1">
      <alignment horizontal="left" vertical="center"/>
    </xf>
    <xf numFmtId="0" fontId="28" fillId="3" borderId="0" xfId="0" applyFont="1" applyFill="1" applyAlignment="1">
      <alignment horizontal="center" vertical="center" wrapText="1"/>
    </xf>
    <xf numFmtId="0" fontId="21" fillId="3" borderId="0" xfId="0" applyFont="1" applyFill="1"/>
    <xf numFmtId="0" fontId="25" fillId="3" borderId="0" xfId="0" applyFont="1" applyFill="1" applyAlignment="1">
      <alignment horizontal="justify" vertical="center" wrapText="1" readingOrder="1"/>
    </xf>
    <xf numFmtId="0" fontId="3" fillId="3" borderId="0" xfId="0" applyFont="1" applyFill="1" applyAlignment="1">
      <alignment vertical="center"/>
    </xf>
    <xf numFmtId="0" fontId="21" fillId="0" borderId="0" xfId="0" applyFont="1"/>
    <xf numFmtId="0" fontId="25" fillId="0" borderId="0" xfId="0" applyFont="1" applyAlignment="1">
      <alignment horizontal="justify" vertical="center" wrapText="1" readingOrder="1"/>
    </xf>
    <xf numFmtId="0" fontId="29" fillId="0" borderId="0" xfId="0" applyFont="1" applyAlignment="1">
      <alignment vertical="center"/>
    </xf>
    <xf numFmtId="0" fontId="30" fillId="0" borderId="0" xfId="0" applyFont="1"/>
    <xf numFmtId="0" fontId="19" fillId="0" borderId="0" xfId="0" applyFont="1"/>
    <xf numFmtId="0" fontId="27" fillId="0" borderId="0" xfId="0" applyFont="1"/>
    <xf numFmtId="0" fontId="32" fillId="3" borderId="0" xfId="0" applyFont="1" applyFill="1"/>
    <xf numFmtId="0" fontId="33" fillId="3" borderId="0" xfId="0" applyFont="1" applyFill="1"/>
    <xf numFmtId="0" fontId="34" fillId="13" borderId="57" xfId="0" applyFont="1" applyFill="1" applyBorder="1" applyAlignment="1">
      <alignment horizontal="center" vertical="center" wrapText="1" readingOrder="1"/>
    </xf>
    <xf numFmtId="0" fontId="34" fillId="13" borderId="58" xfId="0" applyFont="1" applyFill="1" applyBorder="1" applyAlignment="1">
      <alignment horizontal="center" vertical="center" wrapText="1" readingOrder="1"/>
    </xf>
    <xf numFmtId="0" fontId="34" fillId="3" borderId="60" xfId="0" applyFont="1" applyFill="1" applyBorder="1" applyAlignment="1">
      <alignment horizontal="center" vertical="center" wrapText="1" readingOrder="1"/>
    </xf>
    <xf numFmtId="0" fontId="35" fillId="3" borderId="60" xfId="0" applyFont="1" applyFill="1" applyBorder="1" applyAlignment="1">
      <alignment horizontal="justify" vertical="center" wrapText="1" readingOrder="1"/>
    </xf>
    <xf numFmtId="9" fontId="34" fillId="3" borderId="61" xfId="0" applyNumberFormat="1" applyFont="1" applyFill="1" applyBorder="1" applyAlignment="1">
      <alignment horizontal="center" vertical="center" wrapText="1" readingOrder="1"/>
    </xf>
    <xf numFmtId="0" fontId="34" fillId="3" borderId="13" xfId="0" applyFont="1" applyFill="1" applyBorder="1" applyAlignment="1">
      <alignment horizontal="center" vertical="center" wrapText="1" readingOrder="1"/>
    </xf>
    <xf numFmtId="0" fontId="35" fillId="3" borderId="13" xfId="0" applyFont="1" applyFill="1" applyBorder="1" applyAlignment="1">
      <alignment horizontal="justify" vertical="center" wrapText="1" readingOrder="1"/>
    </xf>
    <xf numFmtId="9" fontId="34" fillId="3" borderId="63" xfId="0" applyNumberFormat="1" applyFont="1" applyFill="1" applyBorder="1" applyAlignment="1">
      <alignment horizontal="center" vertical="center" wrapText="1" readingOrder="1"/>
    </xf>
    <xf numFmtId="0" fontId="35" fillId="3" borderId="63" xfId="0" applyFont="1" applyFill="1" applyBorder="1" applyAlignment="1">
      <alignment horizontal="center" vertical="center" wrapText="1" readingOrder="1"/>
    </xf>
    <xf numFmtId="0" fontId="34" fillId="3" borderId="65" xfId="0" applyFont="1" applyFill="1" applyBorder="1" applyAlignment="1">
      <alignment horizontal="center" vertical="center" wrapText="1" readingOrder="1"/>
    </xf>
    <xf numFmtId="0" fontId="35" fillId="3" borderId="65" xfId="0" applyFont="1" applyFill="1" applyBorder="1" applyAlignment="1">
      <alignment horizontal="justify" vertical="center" wrapText="1" readingOrder="1"/>
    </xf>
    <xf numFmtId="0" fontId="35" fillId="3" borderId="66" xfId="0" applyFont="1" applyFill="1" applyBorder="1" applyAlignment="1">
      <alignment horizontal="center" vertical="center" wrapText="1" readingOrder="1"/>
    </xf>
    <xf numFmtId="0" fontId="39" fillId="3" borderId="0" xfId="0" applyFont="1" applyFill="1"/>
    <xf numFmtId="0" fontId="41" fillId="15" borderId="67" xfId="0" applyFont="1" applyFill="1" applyBorder="1" applyAlignment="1" applyProtection="1">
      <alignment horizontal="center" vertical="center" wrapText="1" readingOrder="1"/>
      <protection hidden="1"/>
    </xf>
    <xf numFmtId="0" fontId="41" fillId="15" borderId="68" xfId="0" applyFont="1" applyFill="1" applyBorder="1" applyAlignment="1" applyProtection="1">
      <alignment horizontal="center" vertical="center" wrapText="1" readingOrder="1"/>
      <protection hidden="1"/>
    </xf>
    <xf numFmtId="0" fontId="41" fillId="15" borderId="69" xfId="0" applyFont="1" applyFill="1" applyBorder="1" applyAlignment="1" applyProtection="1">
      <alignment horizontal="center" vertical="center" wrapText="1" readingOrder="1"/>
      <protection hidden="1"/>
    </xf>
    <xf numFmtId="0" fontId="41" fillId="16" borderId="67" xfId="0" applyFont="1" applyFill="1" applyBorder="1" applyAlignment="1" applyProtection="1">
      <alignment horizontal="center" wrapText="1" readingOrder="1"/>
      <protection hidden="1"/>
    </xf>
    <xf numFmtId="0" fontId="41" fillId="16" borderId="68" xfId="0" applyFont="1" applyFill="1" applyBorder="1" applyAlignment="1" applyProtection="1">
      <alignment horizontal="center" wrapText="1" readingOrder="1"/>
      <protection hidden="1"/>
    </xf>
    <xf numFmtId="0" fontId="41" fillId="15" borderId="20" xfId="0" applyFont="1" applyFill="1" applyBorder="1" applyAlignment="1" applyProtection="1">
      <alignment horizontal="center" vertical="center" wrapText="1" readingOrder="1"/>
      <protection hidden="1"/>
    </xf>
    <xf numFmtId="0" fontId="41" fillId="15" borderId="0" xfId="0" applyFont="1" applyFill="1" applyAlignment="1" applyProtection="1">
      <alignment horizontal="center" vertical="center" wrapText="1" readingOrder="1"/>
      <protection hidden="1"/>
    </xf>
    <xf numFmtId="0" fontId="41" fillId="15" borderId="21" xfId="0" applyFont="1" applyFill="1" applyBorder="1" applyAlignment="1" applyProtection="1">
      <alignment horizontal="center" vertical="center" wrapText="1" readingOrder="1"/>
      <protection hidden="1"/>
    </xf>
    <xf numFmtId="0" fontId="41" fillId="16" borderId="20" xfId="0" applyFont="1" applyFill="1" applyBorder="1" applyAlignment="1" applyProtection="1">
      <alignment horizontal="center" wrapText="1" readingOrder="1"/>
      <protection hidden="1"/>
    </xf>
    <xf numFmtId="0" fontId="41" fillId="16" borderId="0" xfId="0" applyFont="1" applyFill="1" applyAlignment="1" applyProtection="1">
      <alignment horizontal="center" wrapText="1" readingOrder="1"/>
      <protection hidden="1"/>
    </xf>
    <xf numFmtId="0" fontId="41" fillId="15" borderId="43" xfId="0" applyFont="1" applyFill="1" applyBorder="1" applyAlignment="1" applyProtection="1">
      <alignment horizontal="center" vertical="center" wrapText="1" readingOrder="1"/>
      <protection hidden="1"/>
    </xf>
    <xf numFmtId="0" fontId="41" fillId="15" borderId="44" xfId="0" applyFont="1" applyFill="1" applyBorder="1" applyAlignment="1" applyProtection="1">
      <alignment horizontal="center" vertical="center" wrapText="1" readingOrder="1"/>
      <protection hidden="1"/>
    </xf>
    <xf numFmtId="0" fontId="41" fillId="15" borderId="45" xfId="0" applyFont="1" applyFill="1" applyBorder="1" applyAlignment="1" applyProtection="1">
      <alignment horizontal="center" vertical="center" wrapText="1" readingOrder="1"/>
      <protection hidden="1"/>
    </xf>
    <xf numFmtId="0" fontId="41" fillId="16" borderId="43" xfId="0" applyFont="1" applyFill="1" applyBorder="1" applyAlignment="1" applyProtection="1">
      <alignment horizontal="center" wrapText="1" readingOrder="1"/>
      <protection hidden="1"/>
    </xf>
    <xf numFmtId="0" fontId="41" fillId="16" borderId="44" xfId="0" applyFont="1" applyFill="1" applyBorder="1" applyAlignment="1" applyProtection="1">
      <alignment horizontal="center" wrapText="1" readingOrder="1"/>
      <protection hidden="1"/>
    </xf>
    <xf numFmtId="0" fontId="41" fillId="17" borderId="68" xfId="0" applyFont="1" applyFill="1" applyBorder="1" applyAlignment="1" applyProtection="1">
      <alignment horizontal="center" wrapText="1" readingOrder="1"/>
      <protection hidden="1"/>
    </xf>
    <xf numFmtId="0" fontId="41" fillId="17" borderId="69" xfId="0" applyFont="1" applyFill="1" applyBorder="1" applyAlignment="1" applyProtection="1">
      <alignment horizontal="center" wrapText="1" readingOrder="1"/>
      <protection hidden="1"/>
    </xf>
    <xf numFmtId="0" fontId="41" fillId="17" borderId="20" xfId="0" applyFont="1" applyFill="1" applyBorder="1" applyAlignment="1" applyProtection="1">
      <alignment horizontal="center" wrapText="1" readingOrder="1"/>
      <protection hidden="1"/>
    </xf>
    <xf numFmtId="0" fontId="41" fillId="17" borderId="0" xfId="0" applyFont="1" applyFill="1" applyAlignment="1" applyProtection="1">
      <alignment horizontal="center" wrapText="1" readingOrder="1"/>
      <protection hidden="1"/>
    </xf>
    <xf numFmtId="0" fontId="41" fillId="17" borderId="21" xfId="0" applyFont="1" applyFill="1" applyBorder="1" applyAlignment="1" applyProtection="1">
      <alignment horizontal="center" wrapText="1" readingOrder="1"/>
      <protection hidden="1"/>
    </xf>
    <xf numFmtId="0" fontId="41" fillId="17" borderId="43" xfId="0" applyFont="1" applyFill="1" applyBorder="1" applyAlignment="1" applyProtection="1">
      <alignment horizontal="center" wrapText="1" readingOrder="1"/>
      <protection hidden="1"/>
    </xf>
    <xf numFmtId="0" fontId="41" fillId="17" borderId="44" xfId="0" applyFont="1" applyFill="1" applyBorder="1" applyAlignment="1" applyProtection="1">
      <alignment horizontal="center" wrapText="1" readingOrder="1"/>
      <protection hidden="1"/>
    </xf>
    <xf numFmtId="0" fontId="41" fillId="17" borderId="45" xfId="0" applyFont="1" applyFill="1" applyBorder="1" applyAlignment="1" applyProtection="1">
      <alignment horizontal="center" wrapText="1" readingOrder="1"/>
      <protection hidden="1"/>
    </xf>
    <xf numFmtId="0" fontId="41" fillId="8" borderId="67" xfId="0" applyFont="1" applyFill="1" applyBorder="1" applyAlignment="1" applyProtection="1">
      <alignment horizontal="center" wrapText="1" readingOrder="1"/>
      <protection hidden="1"/>
    </xf>
    <xf numFmtId="0" fontId="41" fillId="8" borderId="68" xfId="0" applyFont="1" applyFill="1" applyBorder="1" applyAlignment="1" applyProtection="1">
      <alignment horizontal="center" wrapText="1" readingOrder="1"/>
      <protection hidden="1"/>
    </xf>
    <xf numFmtId="0" fontId="41" fillId="8" borderId="69" xfId="0" applyFont="1" applyFill="1" applyBorder="1" applyAlignment="1" applyProtection="1">
      <alignment horizontal="center" wrapText="1" readingOrder="1"/>
      <protection hidden="1"/>
    </xf>
    <xf numFmtId="0" fontId="41" fillId="8" borderId="20" xfId="0" applyFont="1" applyFill="1" applyBorder="1" applyAlignment="1" applyProtection="1">
      <alignment horizontal="center" wrapText="1" readingOrder="1"/>
      <protection hidden="1"/>
    </xf>
    <xf numFmtId="0" fontId="41" fillId="8" borderId="0" xfId="0" applyFont="1" applyFill="1" applyAlignment="1" applyProtection="1">
      <alignment horizontal="center" wrapText="1" readingOrder="1"/>
      <protection hidden="1"/>
    </xf>
    <xf numFmtId="0" fontId="41" fillId="8" borderId="21" xfId="0" applyFont="1" applyFill="1" applyBorder="1" applyAlignment="1" applyProtection="1">
      <alignment horizontal="center" wrapText="1" readingOrder="1"/>
      <protection hidden="1"/>
    </xf>
    <xf numFmtId="0" fontId="41" fillId="8" borderId="43" xfId="0" applyFont="1" applyFill="1" applyBorder="1" applyAlignment="1" applyProtection="1">
      <alignment horizontal="center" wrapText="1" readingOrder="1"/>
      <protection hidden="1"/>
    </xf>
    <xf numFmtId="0" fontId="41" fillId="8" borderId="44" xfId="0" applyFont="1" applyFill="1" applyBorder="1" applyAlignment="1" applyProtection="1">
      <alignment horizontal="center" wrapText="1" readingOrder="1"/>
      <protection hidden="1"/>
    </xf>
    <xf numFmtId="0" fontId="41" fillId="8" borderId="45" xfId="0" applyFont="1" applyFill="1" applyBorder="1" applyAlignment="1" applyProtection="1">
      <alignment horizontal="center" wrapText="1" readingOrder="1"/>
      <protection hidden="1"/>
    </xf>
    <xf numFmtId="0" fontId="0" fillId="0" borderId="0" xfId="0" applyAlignment="1">
      <alignment wrapText="1"/>
    </xf>
    <xf numFmtId="0" fontId="0" fillId="0" borderId="0" xfId="0" applyAlignment="1">
      <alignment vertical="top" wrapText="1"/>
    </xf>
    <xf numFmtId="0" fontId="6" fillId="18" borderId="47" xfId="0" applyFont="1" applyFill="1" applyBorder="1" applyAlignment="1">
      <alignment horizontal="center" vertical="center" wrapText="1"/>
    </xf>
    <xf numFmtId="0" fontId="6" fillId="18" borderId="47" xfId="0" applyFont="1" applyFill="1" applyBorder="1" applyAlignment="1">
      <alignment horizontal="center" vertical="center"/>
    </xf>
    <xf numFmtId="0" fontId="44" fillId="0" borderId="0" xfId="0" applyFont="1" applyAlignment="1">
      <alignment horizontal="center"/>
    </xf>
    <xf numFmtId="0" fontId="45" fillId="0" borderId="0" xfId="0" applyFont="1"/>
    <xf numFmtId="0" fontId="47" fillId="4" borderId="0" xfId="0" applyFont="1" applyFill="1" applyAlignment="1" applyProtection="1">
      <alignment horizontal="left" vertical="center" wrapText="1"/>
      <protection locked="0"/>
    </xf>
    <xf numFmtId="0" fontId="46" fillId="19" borderId="0" xfId="0" applyFont="1" applyFill="1" applyAlignment="1" applyProtection="1">
      <alignment vertical="center" wrapText="1"/>
      <protection locked="0"/>
    </xf>
    <xf numFmtId="0" fontId="47" fillId="4" borderId="0" xfId="0" applyFont="1" applyFill="1" applyAlignment="1" applyProtection="1">
      <alignment vertical="center" wrapText="1"/>
      <protection locked="0"/>
    </xf>
    <xf numFmtId="0" fontId="0" fillId="0" borderId="0" xfId="0" applyAlignment="1">
      <alignment horizontal="left"/>
    </xf>
    <xf numFmtId="0" fontId="48" fillId="0" borderId="0" xfId="0" applyFont="1" applyAlignment="1" applyProtection="1">
      <alignment horizontal="center" vertical="center"/>
      <protection locked="0"/>
    </xf>
    <xf numFmtId="0" fontId="46" fillId="0" borderId="0" xfId="0" applyFont="1" applyAlignment="1" applyProtection="1">
      <alignment horizontal="left" vertical="center"/>
      <protection locked="0"/>
    </xf>
    <xf numFmtId="0" fontId="47" fillId="0" borderId="0" xfId="0" applyFont="1" applyAlignment="1" applyProtection="1">
      <alignment horizontal="center" vertical="center"/>
      <protection locked="0"/>
    </xf>
    <xf numFmtId="0" fontId="20" fillId="0" borderId="0" xfId="0" applyFont="1" applyAlignment="1">
      <alignment horizontal="center"/>
    </xf>
    <xf numFmtId="0" fontId="53" fillId="5" borderId="13" xfId="0" applyFont="1" applyFill="1" applyBorder="1" applyAlignment="1">
      <alignment horizontal="center" vertical="center"/>
    </xf>
    <xf numFmtId="0" fontId="52" fillId="20" borderId="13" xfId="0" applyFont="1" applyFill="1" applyBorder="1" applyAlignment="1">
      <alignment horizontal="center"/>
    </xf>
    <xf numFmtId="0" fontId="0" fillId="0" borderId="13" xfId="0" applyBorder="1" applyAlignment="1">
      <alignment horizontal="left" vertical="center" wrapText="1"/>
    </xf>
    <xf numFmtId="0" fontId="20" fillId="0" borderId="0" xfId="0" applyFont="1"/>
    <xf numFmtId="0" fontId="54" fillId="0" borderId="0" xfId="0" applyFont="1" applyAlignment="1">
      <alignment horizontal="center"/>
    </xf>
    <xf numFmtId="0" fontId="54" fillId="0" borderId="0" xfId="0" applyFont="1" applyAlignment="1">
      <alignment horizontal="left"/>
    </xf>
    <xf numFmtId="0" fontId="55" fillId="0" borderId="0" xfId="0" applyFont="1" applyAlignment="1">
      <alignment horizontal="center"/>
    </xf>
    <xf numFmtId="0" fontId="45" fillId="0" borderId="0" xfId="0" applyFont="1" applyProtection="1">
      <protection locked="0"/>
    </xf>
    <xf numFmtId="0" fontId="57" fillId="0" borderId="0" xfId="0" applyFont="1" applyAlignment="1" applyProtection="1">
      <alignment vertical="center"/>
      <protection locked="0"/>
    </xf>
    <xf numFmtId="0" fontId="45" fillId="0" borderId="0" xfId="0" applyFont="1" applyAlignment="1">
      <alignment vertical="top"/>
    </xf>
    <xf numFmtId="0" fontId="46" fillId="21" borderId="0" xfId="0" applyFont="1" applyFill="1" applyAlignment="1" applyProtection="1">
      <alignment horizontal="left" vertical="center"/>
      <protection locked="0"/>
    </xf>
    <xf numFmtId="0" fontId="58" fillId="20" borderId="0" xfId="0" applyFont="1" applyFill="1" applyAlignment="1" applyProtection="1">
      <alignment horizontal="center" vertical="center" wrapText="1"/>
      <protection locked="0"/>
    </xf>
    <xf numFmtId="0" fontId="45" fillId="0" borderId="0" xfId="0" applyFont="1" applyAlignment="1">
      <alignment vertical="top" wrapText="1"/>
    </xf>
    <xf numFmtId="0" fontId="46" fillId="21" borderId="0" xfId="0" applyFont="1" applyFill="1" applyAlignment="1" applyProtection="1">
      <alignment horizontal="left" vertical="center" wrapText="1"/>
      <protection locked="0"/>
    </xf>
    <xf numFmtId="0" fontId="46" fillId="0" borderId="0" xfId="0" applyFont="1" applyAlignment="1" applyProtection="1">
      <alignment horizontal="left"/>
      <protection locked="0"/>
    </xf>
    <xf numFmtId="0" fontId="45" fillId="0" borderId="0" xfId="0" applyFont="1" applyAlignment="1" applyProtection="1">
      <alignment horizontal="center" vertical="center"/>
      <protection locked="0"/>
    </xf>
    <xf numFmtId="0" fontId="46" fillId="0" borderId="0" xfId="0" applyFont="1" applyAlignment="1" applyProtection="1">
      <alignment vertical="center"/>
      <protection locked="0"/>
    </xf>
    <xf numFmtId="0" fontId="60" fillId="0" borderId="0" xfId="0" applyFont="1"/>
    <xf numFmtId="0" fontId="46" fillId="21" borderId="13" xfId="0" applyFont="1" applyFill="1" applyBorder="1" applyAlignment="1">
      <alignment horizontal="center" vertical="top" wrapText="1" readingOrder="1"/>
    </xf>
    <xf numFmtId="0" fontId="46" fillId="21" borderId="13" xfId="0" applyFont="1" applyFill="1" applyBorder="1" applyAlignment="1">
      <alignment horizontal="center" vertical="center" wrapText="1" readingOrder="1"/>
    </xf>
    <xf numFmtId="0" fontId="62" fillId="0" borderId="13" xfId="0" applyFont="1" applyBorder="1" applyAlignment="1">
      <alignment vertical="center" wrapText="1"/>
    </xf>
    <xf numFmtId="0" fontId="62" fillId="0" borderId="13" xfId="0" applyFont="1" applyBorder="1" applyAlignment="1">
      <alignment vertical="top" wrapText="1"/>
    </xf>
    <xf numFmtId="0" fontId="62" fillId="0" borderId="13" xfId="0" applyFont="1" applyBorder="1" applyAlignment="1">
      <alignment horizontal="center" vertical="center" wrapText="1"/>
    </xf>
    <xf numFmtId="0" fontId="32" fillId="0" borderId="13" xfId="0" applyFont="1" applyBorder="1" applyAlignment="1">
      <alignment vertical="top" wrapText="1"/>
    </xf>
    <xf numFmtId="0" fontId="60" fillId="0" borderId="13" xfId="0" applyFont="1" applyBorder="1" applyAlignment="1">
      <alignment horizontal="center" vertical="center"/>
    </xf>
    <xf numFmtId="0" fontId="62" fillId="0" borderId="81" xfId="0" applyFont="1" applyBorder="1" applyAlignment="1">
      <alignment vertical="top" wrapText="1"/>
    </xf>
    <xf numFmtId="0" fontId="62" fillId="0" borderId="13" xfId="0" applyFont="1" applyBorder="1" applyAlignment="1">
      <alignment horizontal="left" vertical="center" wrapText="1"/>
    </xf>
    <xf numFmtId="0" fontId="65" fillId="0" borderId="0" xfId="0" applyFont="1"/>
    <xf numFmtId="0" fontId="32" fillId="3" borderId="13" xfId="0" applyFont="1" applyFill="1" applyBorder="1" applyAlignment="1">
      <alignment vertical="top" wrapText="1"/>
    </xf>
    <xf numFmtId="0" fontId="8" fillId="0" borderId="13" xfId="0" applyFont="1" applyBorder="1" applyAlignment="1">
      <alignment horizontal="center" vertical="center" wrapText="1" readingOrder="1"/>
    </xf>
    <xf numFmtId="0" fontId="62" fillId="3" borderId="13" xfId="0" applyFont="1" applyFill="1" applyBorder="1" applyAlignment="1">
      <alignment vertical="top" wrapText="1"/>
    </xf>
    <xf numFmtId="0" fontId="61" fillId="0" borderId="13" xfId="0" applyFont="1" applyBorder="1" applyAlignment="1">
      <alignment horizontal="center" vertical="center" wrapText="1"/>
    </xf>
    <xf numFmtId="0" fontId="32" fillId="3" borderId="13" xfId="0" applyFont="1" applyFill="1" applyBorder="1" applyAlignment="1">
      <alignment horizontal="left" vertical="center" wrapText="1"/>
    </xf>
    <xf numFmtId="0" fontId="60" fillId="0" borderId="13" xfId="0" applyFont="1" applyBorder="1"/>
    <xf numFmtId="0" fontId="60" fillId="0" borderId="0" xfId="0" applyFont="1" applyAlignment="1">
      <alignment vertical="top" wrapText="1"/>
    </xf>
    <xf numFmtId="0" fontId="66" fillId="0" borderId="13" xfId="0" applyFont="1" applyBorder="1" applyAlignment="1">
      <alignment horizontal="center" vertical="center" wrapText="1"/>
    </xf>
    <xf numFmtId="0" fontId="67" fillId="3" borderId="13" xfId="0" applyFont="1" applyFill="1" applyBorder="1" applyAlignment="1">
      <alignment vertical="center" wrapText="1"/>
    </xf>
    <xf numFmtId="0" fontId="45" fillId="0" borderId="0" xfId="0" applyFont="1" applyAlignment="1">
      <alignment horizontal="left"/>
    </xf>
    <xf numFmtId="0" fontId="45" fillId="0" borderId="0" xfId="0" applyFont="1" applyAlignment="1">
      <alignment horizontal="center"/>
    </xf>
    <xf numFmtId="0" fontId="45" fillId="3" borderId="0" xfId="0" applyFont="1" applyFill="1"/>
    <xf numFmtId="0" fontId="71" fillId="7" borderId="0" xfId="0" applyFont="1" applyFill="1" applyAlignment="1">
      <alignment horizontal="center" vertical="center" wrapText="1" readingOrder="1"/>
    </xf>
    <xf numFmtId="0" fontId="72" fillId="8" borderId="51" xfId="0" applyFont="1" applyFill="1" applyBorder="1" applyAlignment="1">
      <alignment horizontal="center" vertical="center" wrapText="1" readingOrder="1"/>
    </xf>
    <xf numFmtId="0" fontId="72" fillId="0" borderId="51" xfId="0" applyFont="1" applyBorder="1" applyAlignment="1">
      <alignment horizontal="center" vertical="center" wrapText="1" readingOrder="1"/>
    </xf>
    <xf numFmtId="0" fontId="72" fillId="0" borderId="51" xfId="0" applyFont="1" applyBorder="1" applyAlignment="1">
      <alignment horizontal="justify" vertical="center" wrapText="1" readingOrder="1"/>
    </xf>
    <xf numFmtId="0" fontId="72" fillId="9" borderId="52" xfId="0" applyFont="1" applyFill="1" applyBorder="1" applyAlignment="1">
      <alignment horizontal="center" vertical="center" wrapText="1" readingOrder="1"/>
    </xf>
    <xf numFmtId="0" fontId="72" fillId="0" borderId="52" xfId="0" applyFont="1" applyBorder="1" applyAlignment="1">
      <alignment horizontal="center" vertical="center" wrapText="1" readingOrder="1"/>
    </xf>
    <xf numFmtId="0" fontId="72" fillId="0" borderId="52" xfId="0" applyFont="1" applyBorder="1" applyAlignment="1">
      <alignment horizontal="justify" vertical="center" wrapText="1" readingOrder="1"/>
    </xf>
    <xf numFmtId="0" fontId="72" fillId="10" borderId="52" xfId="0" applyFont="1" applyFill="1" applyBorder="1" applyAlignment="1">
      <alignment horizontal="center" vertical="center" wrapText="1" readingOrder="1"/>
    </xf>
    <xf numFmtId="0" fontId="72" fillId="11" borderId="52" xfId="0" applyFont="1" applyFill="1" applyBorder="1" applyAlignment="1">
      <alignment horizontal="center" vertical="center" wrapText="1" readingOrder="1"/>
    </xf>
    <xf numFmtId="0" fontId="73" fillId="12" borderId="52" xfId="0" applyFont="1" applyFill="1" applyBorder="1" applyAlignment="1">
      <alignment horizontal="center" vertical="center" wrapText="1" readingOrder="1"/>
    </xf>
    <xf numFmtId="0" fontId="0" fillId="3" borderId="0" xfId="0" applyFill="1" applyBorder="1"/>
    <xf numFmtId="0" fontId="21" fillId="3" borderId="0" xfId="0" applyFont="1" applyFill="1" applyBorder="1"/>
    <xf numFmtId="0" fontId="75" fillId="7" borderId="0" xfId="0" applyFont="1" applyFill="1" applyAlignment="1">
      <alignment horizontal="center" vertical="center" wrapText="1" readingOrder="1"/>
    </xf>
    <xf numFmtId="0" fontId="76" fillId="8" borderId="51" xfId="0" applyFont="1" applyFill="1" applyBorder="1" applyAlignment="1">
      <alignment horizontal="center" vertical="center" wrapText="1" readingOrder="1"/>
    </xf>
    <xf numFmtId="0" fontId="76" fillId="0" borderId="51" xfId="0" applyFont="1" applyBorder="1" applyAlignment="1">
      <alignment horizontal="justify" vertical="center" wrapText="1" readingOrder="1"/>
    </xf>
    <xf numFmtId="9" fontId="76" fillId="0" borderId="51" xfId="0" applyNumberFormat="1" applyFont="1" applyBorder="1" applyAlignment="1">
      <alignment horizontal="center" vertical="center" wrapText="1" readingOrder="1"/>
    </xf>
    <xf numFmtId="0" fontId="76" fillId="9" borderId="52" xfId="0" applyFont="1" applyFill="1" applyBorder="1" applyAlignment="1">
      <alignment horizontal="center" vertical="center" wrapText="1" readingOrder="1"/>
    </xf>
    <xf numFmtId="0" fontId="76" fillId="0" borderId="52" xfId="0" applyFont="1" applyBorder="1" applyAlignment="1">
      <alignment horizontal="justify" vertical="center" wrapText="1" readingOrder="1"/>
    </xf>
    <xf numFmtId="9" fontId="76" fillId="0" borderId="52" xfId="0" applyNumberFormat="1" applyFont="1" applyBorder="1" applyAlignment="1">
      <alignment horizontal="center" vertical="center" wrapText="1" readingOrder="1"/>
    </xf>
    <xf numFmtId="0" fontId="76" fillId="10" borderId="52" xfId="0" applyFont="1" applyFill="1" applyBorder="1" applyAlignment="1">
      <alignment horizontal="center" vertical="center" wrapText="1" readingOrder="1"/>
    </xf>
    <xf numFmtId="0" fontId="76" fillId="11" borderId="52" xfId="0" applyFont="1" applyFill="1" applyBorder="1" applyAlignment="1">
      <alignment horizontal="center" vertical="center" wrapText="1" readingOrder="1"/>
    </xf>
    <xf numFmtId="0" fontId="77" fillId="12" borderId="52" xfId="0" applyFont="1" applyFill="1" applyBorder="1" applyAlignment="1">
      <alignment horizontal="center" vertical="center" wrapText="1" readingOrder="1"/>
    </xf>
    <xf numFmtId="9" fontId="0" fillId="0" borderId="0" xfId="0" applyNumberFormat="1"/>
    <xf numFmtId="9" fontId="0" fillId="0" borderId="0" xfId="0" applyNumberFormat="1" applyAlignment="1">
      <alignment horizontal="center"/>
    </xf>
    <xf numFmtId="0" fontId="0" fillId="0" borderId="0" xfId="0" applyAlignment="1">
      <alignment horizontal="center"/>
    </xf>
    <xf numFmtId="0" fontId="0" fillId="0" borderId="0" xfId="0" applyAlignment="1">
      <alignment horizontal="left" vertical="center" wrapText="1"/>
    </xf>
    <xf numFmtId="0" fontId="4" fillId="4" borderId="8" xfId="0" applyFont="1" applyFill="1" applyBorder="1" applyAlignment="1">
      <alignment horizontal="center" vertical="center" textRotation="90"/>
    </xf>
    <xf numFmtId="0" fontId="0" fillId="0" borderId="13" xfId="0" applyBorder="1" applyAlignment="1">
      <alignment horizontal="center" vertical="center" wrapText="1"/>
    </xf>
    <xf numFmtId="9" fontId="0" fillId="0" borderId="13" xfId="0" applyNumberFormat="1" applyBorder="1" applyAlignment="1">
      <alignment horizontal="center" vertical="center" wrapText="1"/>
    </xf>
    <xf numFmtId="0" fontId="0" fillId="0" borderId="13" xfId="0" applyBorder="1" applyAlignment="1">
      <alignment horizontal="center" vertical="center" wrapText="1"/>
    </xf>
    <xf numFmtId="9" fontId="0" fillId="3" borderId="0" xfId="0" applyNumberFormat="1" applyFill="1"/>
    <xf numFmtId="9" fontId="72" fillId="0" borderId="52" xfId="0" applyNumberFormat="1" applyFont="1" applyBorder="1" applyAlignment="1">
      <alignment horizontal="justify" vertical="center" wrapText="1" readingOrder="1"/>
    </xf>
    <xf numFmtId="0" fontId="0" fillId="0" borderId="13" xfId="0" applyBorder="1" applyAlignment="1">
      <alignment horizontal="center" vertical="center" wrapText="1"/>
    </xf>
    <xf numFmtId="0" fontId="0" fillId="0" borderId="13" xfId="0" applyBorder="1" applyAlignment="1">
      <alignment horizontal="left" vertical="center" wrapText="1"/>
    </xf>
    <xf numFmtId="9" fontId="0" fillId="0" borderId="13" xfId="0" applyNumberFormat="1" applyBorder="1" applyAlignment="1">
      <alignment horizontal="center" vertical="center" wrapText="1"/>
    </xf>
    <xf numFmtId="0" fontId="0" fillId="0" borderId="0" xfId="0" applyFont="1" applyAlignment="1">
      <alignment horizontal="left" wrapText="1"/>
    </xf>
    <xf numFmtId="0" fontId="32" fillId="3" borderId="13" xfId="0" applyFont="1" applyFill="1" applyBorder="1"/>
    <xf numFmtId="9" fontId="32" fillId="3" borderId="0" xfId="0" applyNumberFormat="1" applyFont="1" applyFill="1"/>
    <xf numFmtId="0" fontId="4" fillId="4" borderId="8" xfId="0" applyFont="1" applyFill="1" applyBorder="1" applyAlignment="1">
      <alignment horizontal="center" vertical="center" textRotation="90" wrapText="1"/>
    </xf>
    <xf numFmtId="0" fontId="0" fillId="0" borderId="13" xfId="0" applyBorder="1" applyAlignment="1">
      <alignment horizontal="left" vertical="center" wrapText="1"/>
    </xf>
    <xf numFmtId="9" fontId="0" fillId="0" borderId="13" xfId="0" applyNumberFormat="1" applyBorder="1" applyAlignment="1">
      <alignment horizontal="center" vertical="center" wrapText="1"/>
    </xf>
    <xf numFmtId="0" fontId="4" fillId="4" borderId="11" xfId="0" applyFont="1" applyFill="1" applyBorder="1" applyAlignment="1">
      <alignment horizontal="center" vertical="center" textRotation="90" wrapText="1"/>
    </xf>
    <xf numFmtId="0" fontId="0" fillId="0" borderId="13" xfId="0" applyBorder="1" applyAlignment="1">
      <alignment horizontal="center" vertical="center" wrapText="1"/>
    </xf>
    <xf numFmtId="0" fontId="0" fillId="0" borderId="13" xfId="0" applyBorder="1" applyAlignment="1">
      <alignment horizontal="left" vertical="center" wrapText="1"/>
    </xf>
    <xf numFmtId="9" fontId="0" fillId="0" borderId="13" xfId="0" applyNumberFormat="1" applyBorder="1" applyAlignment="1">
      <alignment horizontal="center" vertical="center" wrapText="1"/>
    </xf>
    <xf numFmtId="9" fontId="32" fillId="3" borderId="13" xfId="0" applyNumberFormat="1" applyFont="1" applyFill="1" applyBorder="1"/>
    <xf numFmtId="0" fontId="4" fillId="4" borderId="85" xfId="0" applyFont="1" applyFill="1" applyBorder="1" applyAlignment="1">
      <alignment horizontal="center" vertical="center" textRotation="90" wrapText="1"/>
    </xf>
    <xf numFmtId="0" fontId="80" fillId="0" borderId="13" xfId="0" applyFont="1" applyBorder="1" applyAlignment="1">
      <alignment horizontal="left" vertical="center" wrapText="1"/>
    </xf>
    <xf numFmtId="0" fontId="80" fillId="0" borderId="0" xfId="0" applyFont="1" applyAlignment="1">
      <alignment horizontal="left" vertical="center" wrapText="1"/>
    </xf>
    <xf numFmtId="0" fontId="0" fillId="0" borderId="0" xfId="0" applyAlignment="1">
      <alignment vertical="center" wrapText="1"/>
    </xf>
    <xf numFmtId="0" fontId="81" fillId="3" borderId="0" xfId="0" applyFont="1" applyFill="1" applyBorder="1"/>
    <xf numFmtId="0" fontId="81" fillId="0" borderId="0" xfId="0" applyFont="1" applyBorder="1"/>
    <xf numFmtId="0" fontId="4" fillId="3" borderId="0" xfId="0" applyFont="1" applyFill="1" applyBorder="1" applyAlignment="1">
      <alignment horizontal="center" vertical="center"/>
    </xf>
    <xf numFmtId="0" fontId="4" fillId="2" borderId="0" xfId="0" applyFont="1" applyFill="1" applyBorder="1" applyAlignment="1">
      <alignment horizontal="center" vertical="center"/>
    </xf>
    <xf numFmtId="0" fontId="21" fillId="0" borderId="0" xfId="0" applyFont="1" applyBorder="1"/>
    <xf numFmtId="0" fontId="0" fillId="0" borderId="13" xfId="0" applyBorder="1" applyAlignment="1">
      <alignment wrapText="1"/>
    </xf>
    <xf numFmtId="0" fontId="0" fillId="0" borderId="13" xfId="0" applyBorder="1" applyAlignment="1">
      <alignment horizontal="center" vertical="center" wrapText="1"/>
    </xf>
    <xf numFmtId="9" fontId="0" fillId="0" borderId="13" xfId="0" applyNumberFormat="1" applyBorder="1" applyAlignment="1">
      <alignment horizontal="center" vertical="center" wrapText="1"/>
    </xf>
    <xf numFmtId="0" fontId="0" fillId="0" borderId="13" xfId="0" applyBorder="1" applyAlignment="1">
      <alignment vertical="center" wrapText="1"/>
    </xf>
    <xf numFmtId="0" fontId="34" fillId="5" borderId="60" xfId="0" applyFont="1" applyFill="1" applyBorder="1" applyAlignment="1">
      <alignment horizontal="center" vertical="center" wrapText="1" readingOrder="1"/>
    </xf>
    <xf numFmtId="0" fontId="34" fillId="5" borderId="13" xfId="0" applyFont="1" applyFill="1" applyBorder="1" applyAlignment="1">
      <alignment horizontal="center" vertical="center" wrapText="1" readingOrder="1"/>
    </xf>
    <xf numFmtId="0" fontId="6" fillId="18" borderId="53" xfId="0" applyFont="1" applyFill="1" applyBorder="1" applyAlignment="1">
      <alignment horizontal="center" vertical="center"/>
    </xf>
    <xf numFmtId="0" fontId="6" fillId="18" borderId="90" xfId="0" applyFont="1" applyFill="1" applyBorder="1" applyAlignment="1">
      <alignment horizontal="center" vertical="center" wrapText="1"/>
    </xf>
    <xf numFmtId="0" fontId="24" fillId="3" borderId="91" xfId="0" applyFont="1" applyFill="1" applyBorder="1" applyAlignment="1">
      <alignment vertical="top" wrapText="1"/>
    </xf>
    <xf numFmtId="0" fontId="27" fillId="0" borderId="13" xfId="0" applyFont="1" applyBorder="1" applyAlignment="1" applyProtection="1">
      <alignment horizontal="left" vertical="top" wrapText="1"/>
      <protection locked="0"/>
    </xf>
    <xf numFmtId="0" fontId="27" fillId="0" borderId="65" xfId="0" applyFont="1" applyBorder="1" applyAlignment="1" applyProtection="1">
      <alignment horizontal="left" vertical="top" wrapText="1"/>
      <protection locked="0"/>
    </xf>
    <xf numFmtId="0" fontId="0" fillId="0" borderId="0" xfId="0" applyFill="1" applyBorder="1" applyAlignment="1">
      <alignment horizontal="left" vertical="center" wrapText="1"/>
    </xf>
    <xf numFmtId="0" fontId="0" fillId="0" borderId="13" xfId="0" applyBorder="1" applyAlignment="1">
      <alignment horizontal="center" vertical="center" wrapText="1"/>
    </xf>
    <xf numFmtId="9" fontId="0" fillId="0" borderId="13" xfId="0" applyNumberFormat="1" applyBorder="1" applyAlignment="1">
      <alignment horizontal="center" vertical="center" wrapText="1"/>
    </xf>
    <xf numFmtId="0" fontId="0" fillId="0" borderId="82" xfId="0" applyBorder="1" applyAlignment="1">
      <alignment horizontal="center" vertical="center" wrapText="1"/>
    </xf>
    <xf numFmtId="9" fontId="0" fillId="0" borderId="82" xfId="0" applyNumberFormat="1" applyBorder="1" applyAlignment="1">
      <alignment horizontal="center" vertical="center" wrapText="1"/>
    </xf>
    <xf numFmtId="0" fontId="62" fillId="0" borderId="92" xfId="0" applyFont="1" applyBorder="1" applyAlignment="1" applyProtection="1">
      <alignment horizontal="left" vertical="top" wrapText="1"/>
      <protection locked="0"/>
    </xf>
    <xf numFmtId="0" fontId="62" fillId="0" borderId="13" xfId="0" applyFont="1" applyBorder="1" applyAlignment="1" applyProtection="1">
      <alignment vertical="center" wrapText="1"/>
      <protection locked="0"/>
    </xf>
    <xf numFmtId="0" fontId="62" fillId="0" borderId="13" xfId="0" applyFont="1" applyBorder="1" applyAlignment="1" applyProtection="1">
      <alignment horizontal="left" vertical="top" wrapText="1"/>
      <protection locked="0"/>
    </xf>
    <xf numFmtId="0" fontId="62" fillId="0" borderId="65" xfId="0" applyFont="1" applyBorder="1" applyAlignment="1" applyProtection="1">
      <alignment horizontal="left" vertical="top" wrapText="1"/>
      <protection locked="0"/>
    </xf>
    <xf numFmtId="0" fontId="0" fillId="0" borderId="82" xfId="0" applyFont="1" applyBorder="1" applyAlignment="1" applyProtection="1">
      <alignment horizontal="left" vertical="top" wrapText="1"/>
      <protection locked="0"/>
    </xf>
    <xf numFmtId="0" fontId="0" fillId="0" borderId="13" xfId="0" applyFont="1" applyBorder="1" applyAlignment="1">
      <alignment horizontal="center" vertical="center" wrapText="1"/>
    </xf>
    <xf numFmtId="9" fontId="0" fillId="0" borderId="13" xfId="0" applyNumberFormat="1" applyFont="1" applyBorder="1" applyAlignment="1">
      <alignment horizontal="center" vertical="center" wrapText="1"/>
    </xf>
    <xf numFmtId="0" fontId="27" fillId="0" borderId="82" xfId="0" applyFont="1" applyBorder="1" applyAlignment="1" applyProtection="1">
      <alignment horizontal="left" vertical="top" wrapText="1"/>
      <protection locked="0"/>
    </xf>
    <xf numFmtId="0" fontId="0" fillId="0" borderId="13" xfId="0" applyBorder="1" applyAlignment="1">
      <alignment horizontal="center" vertical="center" wrapText="1"/>
    </xf>
    <xf numFmtId="9" fontId="0" fillId="0" borderId="13" xfId="0" applyNumberFormat="1" applyBorder="1" applyAlignment="1">
      <alignment horizontal="center" vertical="center" wrapText="1"/>
    </xf>
    <xf numFmtId="0" fontId="1" fillId="3" borderId="0" xfId="0" applyFont="1" applyFill="1" applyAlignment="1">
      <alignment horizontal="left" vertical="center"/>
    </xf>
    <xf numFmtId="0" fontId="27" fillId="0" borderId="78" xfId="0" applyFont="1" applyFill="1" applyBorder="1" applyAlignment="1" applyProtection="1">
      <alignment horizontal="left" vertical="top" wrapText="1"/>
      <protection locked="0"/>
    </xf>
    <xf numFmtId="0" fontId="27" fillId="0" borderId="13" xfId="0" applyFont="1" applyFill="1" applyBorder="1" applyAlignment="1" applyProtection="1">
      <alignment horizontal="left" vertical="top" wrapText="1"/>
      <protection locked="0"/>
    </xf>
    <xf numFmtId="0" fontId="24" fillId="3" borderId="48" xfId="0" applyFont="1" applyFill="1" applyBorder="1" applyAlignment="1">
      <alignment vertical="top" wrapText="1"/>
    </xf>
    <xf numFmtId="0" fontId="81" fillId="3" borderId="0" xfId="0" applyFont="1" applyFill="1"/>
    <xf numFmtId="0" fontId="81" fillId="0" borderId="0" xfId="0" applyFont="1"/>
    <xf numFmtId="0" fontId="87" fillId="4" borderId="98" xfId="0" applyFont="1" applyFill="1" applyBorder="1" applyAlignment="1">
      <alignment horizontal="center" vertical="center"/>
    </xf>
    <xf numFmtId="0" fontId="32" fillId="3" borderId="0" xfId="0" applyFont="1" applyFill="1" applyAlignment="1" applyProtection="1">
      <alignment vertical="center"/>
      <protection locked="0"/>
    </xf>
    <xf numFmtId="0" fontId="32" fillId="0" borderId="0" xfId="0" applyFont="1" applyAlignment="1" applyProtection="1">
      <alignment vertical="center"/>
      <protection locked="0"/>
    </xf>
    <xf numFmtId="0" fontId="87" fillId="4" borderId="98" xfId="0" applyFont="1" applyFill="1" applyBorder="1" applyAlignment="1" applyProtection="1">
      <alignment vertical="center" wrapText="1"/>
      <protection locked="0"/>
    </xf>
    <xf numFmtId="0" fontId="87" fillId="4" borderId="98" xfId="0" applyFont="1" applyFill="1" applyBorder="1" applyAlignment="1" applyProtection="1">
      <alignment vertical="center"/>
      <protection locked="0"/>
    </xf>
    <xf numFmtId="0" fontId="87" fillId="4" borderId="98" xfId="0" applyFont="1" applyFill="1" applyBorder="1" applyAlignment="1">
      <alignment horizontal="center" vertical="center" wrapText="1"/>
    </xf>
    <xf numFmtId="0" fontId="87" fillId="4" borderId="98" xfId="0" applyFont="1" applyFill="1" applyBorder="1" applyAlignment="1" applyProtection="1">
      <alignment horizontal="center" vertical="center" wrapText="1"/>
      <protection locked="0"/>
    </xf>
    <xf numFmtId="0" fontId="87" fillId="23" borderId="98" xfId="0" applyFont="1" applyFill="1" applyBorder="1" applyAlignment="1" applyProtection="1">
      <alignment horizontal="center" vertical="center" textRotation="90"/>
      <protection locked="0"/>
    </xf>
    <xf numFmtId="0" fontId="88" fillId="4" borderId="98" xfId="0" applyFont="1" applyFill="1" applyBorder="1" applyAlignment="1">
      <alignment horizontal="center" vertical="center" wrapText="1"/>
    </xf>
    <xf numFmtId="0" fontId="89" fillId="3" borderId="0" xfId="0" applyFont="1" applyFill="1" applyAlignment="1" applyProtection="1">
      <alignment horizontal="center" vertical="center"/>
      <protection locked="0"/>
    </xf>
    <xf numFmtId="0" fontId="89" fillId="0" borderId="0" xfId="0" applyFont="1" applyAlignment="1" applyProtection="1">
      <alignment horizontal="center" vertical="center"/>
      <protection locked="0"/>
    </xf>
    <xf numFmtId="0" fontId="90" fillId="0" borderId="0" xfId="0" applyFont="1"/>
    <xf numFmtId="0" fontId="90" fillId="24" borderId="0" xfId="0" applyFont="1" applyFill="1"/>
    <xf numFmtId="0" fontId="90" fillId="3" borderId="0" xfId="0" applyFont="1" applyFill="1"/>
    <xf numFmtId="0" fontId="32" fillId="0" borderId="0" xfId="0" applyFont="1"/>
    <xf numFmtId="0" fontId="0" fillId="0" borderId="0" xfId="0" applyAlignment="1">
      <alignment horizontal="center" wrapText="1"/>
    </xf>
    <xf numFmtId="0" fontId="0" fillId="0" borderId="0" xfId="0" applyProtection="1">
      <protection locked="0"/>
    </xf>
    <xf numFmtId="0" fontId="0" fillId="0" borderId="0" xfId="0" applyAlignment="1" applyProtection="1">
      <alignment vertical="top"/>
      <protection locked="0"/>
    </xf>
    <xf numFmtId="0" fontId="1" fillId="3" borderId="0" xfId="0" applyFont="1" applyFill="1" applyAlignment="1">
      <alignment horizontal="left" vertical="center"/>
    </xf>
    <xf numFmtId="0" fontId="87" fillId="4" borderId="98" xfId="0" applyFont="1" applyFill="1" applyBorder="1" applyAlignment="1" applyProtection="1">
      <alignment horizontal="center" vertical="center" wrapText="1"/>
      <protection locked="0"/>
    </xf>
    <xf numFmtId="0" fontId="86" fillId="4" borderId="93" xfId="0" applyFont="1" applyFill="1" applyBorder="1" applyAlignment="1">
      <alignment horizontal="center" vertical="center" wrapText="1"/>
    </xf>
    <xf numFmtId="0" fontId="41" fillId="25" borderId="67" xfId="0" applyFont="1" applyFill="1" applyBorder="1" applyAlignment="1" applyProtection="1">
      <alignment horizontal="center" wrapText="1" readingOrder="1"/>
      <protection hidden="1"/>
    </xf>
    <xf numFmtId="0" fontId="41" fillId="25" borderId="68" xfId="0" applyFont="1" applyFill="1" applyBorder="1" applyAlignment="1" applyProtection="1">
      <alignment horizontal="center" wrapText="1" readingOrder="1"/>
      <protection hidden="1"/>
    </xf>
    <xf numFmtId="0" fontId="41" fillId="25" borderId="69" xfId="0" applyFont="1" applyFill="1" applyBorder="1" applyAlignment="1" applyProtection="1">
      <alignment horizontal="center" wrapText="1" readingOrder="1"/>
      <protection hidden="1"/>
    </xf>
    <xf numFmtId="0" fontId="41" fillId="25" borderId="20" xfId="0" applyFont="1" applyFill="1" applyBorder="1" applyAlignment="1" applyProtection="1">
      <alignment horizontal="center" wrapText="1" readingOrder="1"/>
      <protection hidden="1"/>
    </xf>
    <xf numFmtId="0" fontId="41" fillId="25" borderId="0" xfId="0" applyFont="1" applyFill="1" applyAlignment="1" applyProtection="1">
      <alignment horizontal="center" wrapText="1" readingOrder="1"/>
      <protection hidden="1"/>
    </xf>
    <xf numFmtId="0" fontId="41" fillId="25" borderId="21" xfId="0" applyFont="1" applyFill="1" applyBorder="1" applyAlignment="1" applyProtection="1">
      <alignment horizontal="center" wrapText="1" readingOrder="1"/>
      <protection hidden="1"/>
    </xf>
    <xf numFmtId="0" fontId="41" fillId="25" borderId="43" xfId="0" applyFont="1" applyFill="1" applyBorder="1" applyAlignment="1" applyProtection="1">
      <alignment horizontal="center" wrapText="1" readingOrder="1"/>
      <protection hidden="1"/>
    </xf>
    <xf numFmtId="0" fontId="41" fillId="25" borderId="44" xfId="0" applyFont="1" applyFill="1" applyBorder="1" applyAlignment="1" applyProtection="1">
      <alignment horizontal="center" wrapText="1" readingOrder="1"/>
      <protection hidden="1"/>
    </xf>
    <xf numFmtId="0" fontId="41" fillId="25" borderId="45" xfId="0" applyFont="1" applyFill="1" applyBorder="1" applyAlignment="1" applyProtection="1">
      <alignment horizontal="center" wrapText="1" readingOrder="1"/>
      <protection hidden="1"/>
    </xf>
    <xf numFmtId="0" fontId="42" fillId="25" borderId="68" xfId="0" applyFont="1" applyFill="1" applyBorder="1" applyAlignment="1" applyProtection="1">
      <alignment horizontal="center" wrapText="1" readingOrder="1"/>
      <protection hidden="1"/>
    </xf>
    <xf numFmtId="0" fontId="56" fillId="0" borderId="0" xfId="0" applyFont="1" applyAlignment="1" applyProtection="1">
      <alignment horizontal="center" vertical="center"/>
      <protection locked="0"/>
    </xf>
    <xf numFmtId="0" fontId="61" fillId="0" borderId="13" xfId="0" applyFont="1" applyBorder="1" applyAlignment="1">
      <alignment horizontal="center" vertical="center" wrapText="1" readingOrder="1"/>
    </xf>
    <xf numFmtId="0" fontId="8" fillId="0" borderId="60" xfId="0" applyFont="1" applyBorder="1" applyAlignment="1">
      <alignment horizontal="center" vertical="center" wrapText="1" readingOrder="1"/>
    </xf>
    <xf numFmtId="0" fontId="46" fillId="0" borderId="0" xfId="0" applyFont="1" applyAlignment="1">
      <alignment horizontal="center" vertical="top" wrapText="1" readingOrder="1"/>
    </xf>
    <xf numFmtId="0" fontId="46" fillId="0" borderId="0" xfId="0" applyFont="1" applyAlignment="1">
      <alignment horizontal="center" vertical="center" wrapText="1" readingOrder="1"/>
    </xf>
    <xf numFmtId="0" fontId="45" fillId="0" borderId="0" xfId="0" applyFont="1" applyAlignment="1">
      <alignment horizontal="center" vertical="center"/>
    </xf>
    <xf numFmtId="0" fontId="93" fillId="0" borderId="0" xfId="0" applyFont="1" applyAlignment="1">
      <alignment horizontal="left" vertical="center" wrapText="1" readingOrder="1"/>
    </xf>
    <xf numFmtId="0" fontId="93" fillId="0" borderId="0" xfId="0" applyFont="1" applyAlignment="1">
      <alignment horizontal="center" vertical="center" wrapText="1" readingOrder="1"/>
    </xf>
    <xf numFmtId="0" fontId="94" fillId="0" borderId="13" xfId="0" applyFont="1" applyBorder="1" applyAlignment="1">
      <alignment horizontal="center" vertical="center"/>
    </xf>
    <xf numFmtId="0" fontId="8" fillId="0" borderId="13" xfId="0" applyFont="1" applyBorder="1" applyAlignment="1">
      <alignment horizontal="center" vertical="center" wrapText="1"/>
    </xf>
    <xf numFmtId="0" fontId="94" fillId="0" borderId="0" xfId="0" applyFont="1" applyAlignment="1">
      <alignment horizontal="center" vertical="center" wrapText="1"/>
    </xf>
    <xf numFmtId="0" fontId="94" fillId="0" borderId="0" xfId="0" applyFont="1" applyAlignment="1">
      <alignment vertical="top" wrapText="1"/>
    </xf>
    <xf numFmtId="0" fontId="45" fillId="0" borderId="0" xfId="0" applyFont="1" applyAlignment="1">
      <alignment vertical="center" wrapText="1"/>
    </xf>
    <xf numFmtId="0" fontId="94" fillId="0" borderId="0" xfId="0" applyFont="1" applyAlignment="1">
      <alignment vertical="center" wrapText="1"/>
    </xf>
    <xf numFmtId="0" fontId="95" fillId="0" borderId="0" xfId="0" applyFont="1" applyAlignment="1">
      <alignment horizontal="center" vertical="center"/>
    </xf>
    <xf numFmtId="0" fontId="96" fillId="0" borderId="0" xfId="0" applyFont="1" applyAlignment="1">
      <alignment vertical="center" wrapText="1"/>
    </xf>
    <xf numFmtId="0" fontId="97" fillId="0" borderId="0" xfId="0" applyFont="1" applyAlignment="1">
      <alignment vertical="center" wrapText="1"/>
    </xf>
    <xf numFmtId="0" fontId="8" fillId="0" borderId="13" xfId="0" applyFont="1" applyBorder="1" applyAlignment="1">
      <alignment horizontal="center" vertical="center"/>
    </xf>
    <xf numFmtId="0" fontId="98" fillId="3" borderId="13" xfId="0" applyFont="1" applyFill="1" applyBorder="1" applyAlignment="1">
      <alignment vertical="center" wrapText="1"/>
    </xf>
    <xf numFmtId="0" fontId="99" fillId="0" borderId="0" xfId="0" applyFont="1" applyAlignment="1">
      <alignment vertical="center" wrapText="1"/>
    </xf>
    <xf numFmtId="0" fontId="100" fillId="0" borderId="0" xfId="0" applyFont="1" applyAlignment="1">
      <alignment vertical="center" wrapText="1"/>
    </xf>
    <xf numFmtId="0" fontId="63" fillId="0" borderId="13" xfId="0" applyFont="1" applyBorder="1" applyAlignment="1">
      <alignment vertical="center"/>
    </xf>
    <xf numFmtId="0" fontId="101" fillId="3" borderId="13" xfId="0" applyFont="1" applyFill="1" applyBorder="1" applyAlignment="1">
      <alignment vertical="center" wrapText="1"/>
    </xf>
    <xf numFmtId="0" fontId="100" fillId="0" borderId="0" xfId="0" applyFont="1" applyAlignment="1">
      <alignment vertical="top" wrapText="1"/>
    </xf>
    <xf numFmtId="0" fontId="100" fillId="0" borderId="0" xfId="0" applyFont="1" applyAlignment="1">
      <alignment horizontal="left" vertical="center" wrapText="1"/>
    </xf>
    <xf numFmtId="0" fontId="102" fillId="0" borderId="0" xfId="0" applyFont="1" applyAlignment="1">
      <alignment horizontal="center" vertical="center" wrapText="1" readingOrder="1"/>
    </xf>
    <xf numFmtId="0" fontId="103" fillId="0" borderId="0" xfId="0" applyFont="1" applyAlignment="1">
      <alignment horizontal="center" vertical="center"/>
    </xf>
    <xf numFmtId="0" fontId="105" fillId="22" borderId="79" xfId="0" applyFont="1" applyFill="1" applyBorder="1" applyAlignment="1">
      <alignment horizontal="center" vertical="top" wrapText="1" readingOrder="1"/>
    </xf>
    <xf numFmtId="0" fontId="105" fillId="22" borderId="81" xfId="0" applyFont="1" applyFill="1" applyBorder="1" applyAlignment="1">
      <alignment horizontal="center" vertical="top" wrapText="1" readingOrder="1"/>
    </xf>
    <xf numFmtId="0" fontId="57" fillId="22" borderId="13" xfId="0" applyFont="1" applyFill="1" applyBorder="1" applyAlignment="1">
      <alignment horizontal="center" vertical="top" wrapText="1" readingOrder="1"/>
    </xf>
    <xf numFmtId="0" fontId="57" fillId="22" borderId="13" xfId="0" applyFont="1" applyFill="1" applyBorder="1" applyAlignment="1">
      <alignment horizontal="center" vertical="center" wrapText="1" readingOrder="1"/>
    </xf>
    <xf numFmtId="0" fontId="105" fillId="0" borderId="0" xfId="0" applyFont="1" applyAlignment="1">
      <alignment horizontal="center" vertical="top" wrapText="1" readingOrder="1"/>
    </xf>
    <xf numFmtId="0" fontId="57" fillId="0" borderId="0" xfId="0" applyFont="1" applyAlignment="1">
      <alignment horizontal="center" vertical="top" wrapText="1" readingOrder="1"/>
    </xf>
    <xf numFmtId="0" fontId="57" fillId="0" borderId="0" xfId="0" applyFont="1" applyAlignment="1">
      <alignment horizontal="center" vertical="center" wrapText="1" readingOrder="1"/>
    </xf>
    <xf numFmtId="0" fontId="94" fillId="0" borderId="0" xfId="0" applyFont="1" applyAlignment="1">
      <alignment horizontal="left" vertical="center" wrapText="1"/>
    </xf>
    <xf numFmtId="0" fontId="63" fillId="0" borderId="13" xfId="0" applyFont="1" applyBorder="1"/>
    <xf numFmtId="0" fontId="8" fillId="0" borderId="60" xfId="0" applyFont="1" applyBorder="1" applyAlignment="1">
      <alignment horizontal="center" vertical="center" wrapText="1"/>
    </xf>
    <xf numFmtId="0" fontId="62" fillId="0" borderId="84" xfId="0" applyFont="1" applyBorder="1" applyAlignment="1">
      <alignment vertical="top" wrapText="1"/>
    </xf>
    <xf numFmtId="0" fontId="62" fillId="0" borderId="60" xfId="0" applyFont="1" applyBorder="1" applyAlignment="1">
      <alignment vertical="top" wrapText="1"/>
    </xf>
    <xf numFmtId="0" fontId="45" fillId="0" borderId="0" xfId="0" applyFont="1" applyAlignment="1">
      <alignment vertical="center" wrapText="1" readingOrder="1"/>
    </xf>
    <xf numFmtId="0" fontId="95" fillId="0" borderId="0" xfId="0" applyFont="1" applyAlignment="1">
      <alignment vertical="top" wrapText="1"/>
    </xf>
    <xf numFmtId="0" fontId="95" fillId="0" borderId="0" xfId="0" applyFont="1" applyAlignment="1">
      <alignment horizontal="center" vertical="center" wrapText="1" readingOrder="1"/>
    </xf>
    <xf numFmtId="0" fontId="95" fillId="0" borderId="0" xfId="0" applyFont="1" applyAlignment="1">
      <alignment vertical="center" wrapText="1"/>
    </xf>
    <xf numFmtId="0" fontId="95" fillId="0" borderId="0" xfId="0" applyFont="1" applyAlignment="1">
      <alignment horizontal="center" vertical="center" wrapText="1"/>
    </xf>
    <xf numFmtId="0" fontId="45" fillId="0" borderId="13" xfId="0" applyFont="1" applyBorder="1" applyAlignment="1">
      <alignment horizontal="center"/>
    </xf>
    <xf numFmtId="0" fontId="45" fillId="0" borderId="13" xfId="0" applyFont="1" applyBorder="1"/>
    <xf numFmtId="0" fontId="93" fillId="0" borderId="0" xfId="0" applyFont="1" applyAlignment="1">
      <alignment horizontal="center" vertical="center" wrapText="1"/>
    </xf>
    <xf numFmtId="0" fontId="8" fillId="0" borderId="81" xfId="0" applyFont="1" applyBorder="1" applyAlignment="1">
      <alignment horizontal="center" vertical="center" wrapText="1" readingOrder="1"/>
    </xf>
    <xf numFmtId="0" fontId="95" fillId="0" borderId="13" xfId="0" applyFont="1" applyBorder="1" applyAlignment="1">
      <alignment horizontal="center" vertical="center"/>
    </xf>
    <xf numFmtId="0" fontId="95" fillId="3" borderId="13" xfId="0" applyFont="1" applyFill="1" applyBorder="1" applyAlignment="1">
      <alignment vertical="top" wrapText="1"/>
    </xf>
    <xf numFmtId="0" fontId="62" fillId="3" borderId="60" xfId="0" applyFont="1" applyFill="1" applyBorder="1" applyAlignment="1">
      <alignment vertical="top" wrapText="1"/>
    </xf>
    <xf numFmtId="0" fontId="32" fillId="0" borderId="0" xfId="0" applyFont="1" applyAlignment="1">
      <alignment vertical="center" wrapText="1"/>
    </xf>
    <xf numFmtId="0" fontId="106" fillId="0" borderId="82" xfId="0" applyFont="1" applyBorder="1" applyAlignment="1">
      <alignment horizontal="center" vertical="center" wrapText="1"/>
    </xf>
    <xf numFmtId="0" fontId="106" fillId="3" borderId="13" xfId="0" applyFont="1" applyFill="1" applyBorder="1" applyAlignment="1">
      <alignment vertical="top" wrapText="1"/>
    </xf>
    <xf numFmtId="0" fontId="61" fillId="0" borderId="82" xfId="0" applyFont="1" applyBorder="1" applyAlignment="1">
      <alignment horizontal="center" vertical="center" wrapText="1"/>
    </xf>
    <xf numFmtId="0" fontId="60" fillId="0" borderId="82" xfId="0" applyFont="1" applyBorder="1"/>
    <xf numFmtId="0" fontId="94" fillId="0" borderId="0" xfId="0" applyFont="1" applyAlignment="1">
      <alignment horizontal="left" vertical="center" wrapText="1" indent="2"/>
    </xf>
    <xf numFmtId="0" fontId="95" fillId="0" borderId="13" xfId="0" applyFont="1" applyBorder="1" applyAlignment="1">
      <alignment horizontal="center"/>
    </xf>
    <xf numFmtId="0" fontId="95" fillId="0" borderId="13" xfId="0" applyFont="1" applyBorder="1"/>
    <xf numFmtId="0" fontId="106" fillId="3" borderId="13" xfId="0" applyFont="1" applyFill="1" applyBorder="1" applyAlignment="1">
      <alignment horizontal="left" vertical="center" wrapText="1"/>
    </xf>
    <xf numFmtId="0" fontId="95" fillId="0" borderId="0" xfId="0" applyFont="1" applyAlignment="1">
      <alignment horizontal="left" vertical="center" wrapText="1"/>
    </xf>
    <xf numFmtId="0" fontId="106" fillId="0" borderId="13" xfId="0" applyFont="1" applyBorder="1" applyAlignment="1">
      <alignment horizontal="center" vertical="center" wrapText="1"/>
    </xf>
    <xf numFmtId="0" fontId="61" fillId="0" borderId="60" xfId="0" applyFont="1" applyBorder="1" applyAlignment="1">
      <alignment horizontal="center" vertical="center" wrapText="1"/>
    </xf>
    <xf numFmtId="0" fontId="8" fillId="3" borderId="13" xfId="0" applyFont="1" applyFill="1" applyBorder="1" applyAlignment="1">
      <alignment horizontal="left" vertical="center" wrapText="1"/>
    </xf>
    <xf numFmtId="0" fontId="8" fillId="0" borderId="0" xfId="0" applyFont="1" applyAlignment="1">
      <alignment horizontal="center" vertical="center" wrapText="1"/>
    </xf>
    <xf numFmtId="0" fontId="8" fillId="3" borderId="13" xfId="0" applyFont="1" applyFill="1" applyBorder="1" applyAlignment="1">
      <alignment vertical="center" wrapText="1"/>
    </xf>
    <xf numFmtId="0" fontId="8" fillId="3" borderId="13" xfId="0" applyFont="1" applyFill="1" applyBorder="1" applyAlignment="1">
      <alignment horizontal="center" vertical="center" wrapText="1"/>
    </xf>
    <xf numFmtId="0" fontId="8" fillId="3" borderId="13" xfId="0" applyFont="1" applyFill="1" applyBorder="1" applyAlignment="1">
      <alignment vertical="top" wrapText="1"/>
    </xf>
    <xf numFmtId="0" fontId="95" fillId="3" borderId="13" xfId="0" applyFont="1" applyFill="1" applyBorder="1" applyAlignment="1">
      <alignment horizontal="center"/>
    </xf>
    <xf numFmtId="0" fontId="95" fillId="3" borderId="13" xfId="0" applyFont="1" applyFill="1" applyBorder="1" applyAlignment="1">
      <alignment horizontal="left" vertical="center" wrapText="1" indent="2"/>
    </xf>
    <xf numFmtId="0" fontId="52" fillId="20" borderId="13" xfId="0" applyFont="1" applyFill="1" applyBorder="1" applyAlignment="1">
      <alignment horizontal="center" vertical="center" wrapText="1"/>
    </xf>
    <xf numFmtId="0" fontId="64" fillId="0" borderId="13" xfId="0" applyFont="1" applyBorder="1" applyAlignment="1">
      <alignment horizontal="center" vertical="center" wrapText="1"/>
    </xf>
    <xf numFmtId="0" fontId="32" fillId="0" borderId="13" xfId="0" applyFont="1" applyBorder="1" applyAlignment="1">
      <alignment horizontal="center" vertical="center" wrapText="1"/>
    </xf>
    <xf numFmtId="0" fontId="32" fillId="0" borderId="13" xfId="0" applyFont="1" applyBorder="1" applyAlignment="1">
      <alignment horizontal="center" vertical="center"/>
    </xf>
    <xf numFmtId="0" fontId="64" fillId="0" borderId="13" xfId="0" applyFont="1" applyBorder="1" applyAlignment="1">
      <alignment horizontal="center" vertical="center"/>
    </xf>
    <xf numFmtId="0" fontId="32" fillId="0" borderId="0" xfId="0" applyFont="1" applyAlignment="1">
      <alignment horizontal="center"/>
    </xf>
    <xf numFmtId="0" fontId="0" fillId="0" borderId="0" xfId="0" applyAlignment="1">
      <alignment horizontal="center" vertical="center"/>
    </xf>
    <xf numFmtId="0" fontId="0" fillId="0" borderId="13" xfId="0" applyBorder="1" applyAlignment="1">
      <alignment horizontal="center" vertical="center" wrapText="1"/>
    </xf>
    <xf numFmtId="14" fontId="46" fillId="19" borderId="0" xfId="0" applyNumberFormat="1" applyFont="1" applyFill="1" applyAlignment="1" applyProtection="1">
      <alignment horizontal="center" vertical="center" wrapText="1"/>
      <protection locked="0"/>
    </xf>
    <xf numFmtId="0" fontId="46" fillId="19" borderId="0" xfId="0" applyFont="1" applyFill="1" applyAlignment="1" applyProtection="1">
      <alignment horizontal="center" vertical="center" wrapText="1"/>
      <protection locked="0"/>
    </xf>
    <xf numFmtId="0" fontId="109" fillId="19" borderId="0" xfId="0" applyFont="1" applyFill="1" applyAlignment="1" applyProtection="1">
      <alignment horizontal="center" vertical="center" wrapText="1"/>
      <protection locked="0"/>
    </xf>
    <xf numFmtId="0" fontId="69" fillId="0" borderId="0" xfId="0" applyFont="1" applyAlignment="1">
      <alignment horizontal="center" wrapText="1"/>
    </xf>
    <xf numFmtId="0" fontId="49" fillId="0" borderId="0" xfId="0" applyFont="1" applyAlignment="1">
      <alignment horizontal="center"/>
    </xf>
    <xf numFmtId="0" fontId="46" fillId="19" borderId="0" xfId="0" applyFont="1" applyFill="1" applyAlignment="1" applyProtection="1">
      <alignment horizontal="center" vertical="center"/>
      <protection locked="0"/>
    </xf>
    <xf numFmtId="0" fontId="9" fillId="3" borderId="20" xfId="1" applyFont="1" applyFill="1" applyBorder="1" applyAlignment="1">
      <alignment horizontal="left" vertical="top" wrapText="1"/>
    </xf>
    <xf numFmtId="0" fontId="9" fillId="3" borderId="0" xfId="1" applyFont="1" applyFill="1" applyAlignment="1">
      <alignment horizontal="left" vertical="top" wrapText="1"/>
    </xf>
    <xf numFmtId="0" fontId="9" fillId="3" borderId="21" xfId="1" applyFont="1" applyFill="1" applyBorder="1" applyAlignment="1">
      <alignment horizontal="left" vertical="top" wrapText="1"/>
    </xf>
    <xf numFmtId="0" fontId="9" fillId="3" borderId="43" xfId="1" applyFont="1" applyFill="1" applyBorder="1" applyAlignment="1">
      <alignment horizontal="left" vertical="top" wrapText="1"/>
    </xf>
    <xf numFmtId="0" fontId="9" fillId="3" borderId="44" xfId="1" applyFont="1" applyFill="1" applyBorder="1" applyAlignment="1">
      <alignment horizontal="left" vertical="top" wrapText="1"/>
    </xf>
    <xf numFmtId="0" fontId="9" fillId="3" borderId="45" xfId="1" applyFont="1" applyFill="1" applyBorder="1" applyAlignment="1">
      <alignment horizontal="left" vertical="top" wrapText="1"/>
    </xf>
    <xf numFmtId="0" fontId="15" fillId="3" borderId="39" xfId="0" applyFont="1" applyFill="1" applyBorder="1" applyAlignment="1">
      <alignment horizontal="left" vertical="center" wrapText="1"/>
    </xf>
    <xf numFmtId="0" fontId="15" fillId="3" borderId="40" xfId="0" applyFont="1" applyFill="1" applyBorder="1" applyAlignment="1">
      <alignment horizontal="left" vertical="center" wrapText="1"/>
    </xf>
    <xf numFmtId="0" fontId="16" fillId="3" borderId="41" xfId="0" applyFont="1" applyFill="1" applyBorder="1" applyAlignment="1">
      <alignment horizontal="justify" vertical="center" wrapText="1"/>
    </xf>
    <xf numFmtId="0" fontId="16" fillId="3" borderId="42" xfId="0" applyFont="1" applyFill="1" applyBorder="1" applyAlignment="1">
      <alignment horizontal="justify" vertical="center" wrapText="1"/>
    </xf>
    <xf numFmtId="0" fontId="15" fillId="3" borderId="37" xfId="0" applyFont="1" applyFill="1" applyBorder="1" applyAlignment="1">
      <alignment horizontal="left" vertical="center" wrapText="1"/>
    </xf>
    <xf numFmtId="0" fontId="15" fillId="3" borderId="38" xfId="0" applyFont="1" applyFill="1" applyBorder="1" applyAlignment="1">
      <alignment horizontal="left" vertical="center" wrapText="1"/>
    </xf>
    <xf numFmtId="0" fontId="16" fillId="3" borderId="35" xfId="1" applyFont="1" applyFill="1" applyBorder="1" applyAlignment="1">
      <alignment horizontal="justify" vertical="center" wrapText="1"/>
    </xf>
    <xf numFmtId="0" fontId="16" fillId="3" borderId="36" xfId="1" applyFont="1" applyFill="1" applyBorder="1" applyAlignment="1">
      <alignment horizontal="justify" vertical="center" wrapText="1"/>
    </xf>
    <xf numFmtId="0" fontId="15" fillId="3" borderId="33" xfId="0" applyFont="1" applyFill="1" applyBorder="1" applyAlignment="1">
      <alignment horizontal="left" vertical="center" wrapText="1"/>
    </xf>
    <xf numFmtId="0" fontId="15" fillId="3" borderId="34" xfId="0" applyFont="1" applyFill="1" applyBorder="1" applyAlignment="1">
      <alignment horizontal="left" vertical="center" wrapText="1"/>
    </xf>
    <xf numFmtId="0" fontId="15" fillId="3" borderId="29" xfId="2" applyFont="1" applyFill="1" applyBorder="1" applyAlignment="1">
      <alignment horizontal="left" vertical="top" wrapText="1" readingOrder="1"/>
    </xf>
    <xf numFmtId="0" fontId="15" fillId="3" borderId="30" xfId="2" applyFont="1" applyFill="1" applyBorder="1" applyAlignment="1">
      <alignment horizontal="left" vertical="top" wrapText="1" readingOrder="1"/>
    </xf>
    <xf numFmtId="0" fontId="16" fillId="3" borderId="31" xfId="1" applyFont="1" applyFill="1" applyBorder="1" applyAlignment="1">
      <alignment horizontal="justify" vertical="center" wrapText="1"/>
    </xf>
    <xf numFmtId="0" fontId="16" fillId="3" borderId="32" xfId="1" applyFont="1" applyFill="1" applyBorder="1" applyAlignment="1">
      <alignment horizontal="justify" vertical="center" wrapText="1"/>
    </xf>
    <xf numFmtId="0" fontId="5" fillId="4" borderId="14" xfId="1" applyFont="1" applyFill="1" applyBorder="1" applyAlignment="1">
      <alignment horizontal="center" vertical="center" wrapText="1"/>
    </xf>
    <xf numFmtId="0" fontId="5" fillId="4" borderId="15" xfId="1" applyFont="1" applyFill="1" applyBorder="1" applyAlignment="1">
      <alignment horizontal="center" vertical="center" wrapText="1"/>
    </xf>
    <xf numFmtId="0" fontId="5" fillId="4" borderId="16" xfId="1" applyFont="1" applyFill="1" applyBorder="1" applyAlignment="1">
      <alignment horizontal="center" vertical="center" wrapText="1"/>
    </xf>
    <xf numFmtId="0" fontId="10" fillId="3" borderId="17" xfId="1" quotePrefix="1" applyFont="1" applyFill="1" applyBorder="1" applyAlignment="1">
      <alignment horizontal="left" vertical="top" wrapText="1"/>
    </xf>
    <xf numFmtId="0" fontId="11" fillId="3" borderId="18" xfId="1" quotePrefix="1" applyFont="1" applyFill="1" applyBorder="1" applyAlignment="1">
      <alignment horizontal="left" vertical="top" wrapText="1"/>
    </xf>
    <xf numFmtId="0" fontId="11" fillId="3" borderId="19" xfId="1" quotePrefix="1" applyFont="1" applyFill="1" applyBorder="1" applyAlignment="1">
      <alignment horizontal="left" vertical="top" wrapText="1"/>
    </xf>
    <xf numFmtId="0" fontId="12" fillId="3" borderId="22" xfId="1" quotePrefix="1" applyFont="1" applyFill="1" applyBorder="1" applyAlignment="1">
      <alignment horizontal="justify" vertical="center" wrapText="1"/>
    </xf>
    <xf numFmtId="0" fontId="12" fillId="3" borderId="23" xfId="1" quotePrefix="1" applyFont="1" applyFill="1" applyBorder="1" applyAlignment="1">
      <alignment horizontal="justify" vertical="center" wrapText="1"/>
    </xf>
    <xf numFmtId="0" fontId="12" fillId="3" borderId="24" xfId="1" quotePrefix="1" applyFont="1" applyFill="1" applyBorder="1" applyAlignment="1">
      <alignment horizontal="justify" vertical="center" wrapText="1"/>
    </xf>
    <xf numFmtId="0" fontId="9" fillId="0" borderId="20" xfId="1" quotePrefix="1" applyFont="1" applyBorder="1" applyAlignment="1">
      <alignment horizontal="left" vertical="top" wrapText="1"/>
    </xf>
    <xf numFmtId="0" fontId="9" fillId="0" borderId="0" xfId="1" quotePrefix="1" applyFont="1" applyAlignment="1">
      <alignment horizontal="left" vertical="top" wrapText="1"/>
    </xf>
    <xf numFmtId="0" fontId="9" fillId="0" borderId="21" xfId="1" quotePrefix="1" applyFont="1" applyBorder="1" applyAlignment="1">
      <alignment horizontal="left" vertical="top" wrapText="1"/>
    </xf>
    <xf numFmtId="0" fontId="18" fillId="4" borderId="25" xfId="2" applyFont="1" applyFill="1" applyBorder="1" applyAlignment="1">
      <alignment horizontal="center" vertical="center" wrapText="1"/>
    </xf>
    <xf numFmtId="0" fontId="18" fillId="4" borderId="26" xfId="2" applyFont="1" applyFill="1" applyBorder="1" applyAlignment="1">
      <alignment horizontal="center" vertical="center" wrapText="1"/>
    </xf>
    <xf numFmtId="0" fontId="18" fillId="4" borderId="27" xfId="1" applyFont="1" applyFill="1" applyBorder="1" applyAlignment="1">
      <alignment horizontal="center" vertical="center"/>
    </xf>
    <xf numFmtId="0" fontId="18" fillId="4" borderId="28" xfId="1" applyFont="1" applyFill="1" applyBorder="1" applyAlignment="1">
      <alignment horizontal="center" vertical="center"/>
    </xf>
    <xf numFmtId="0" fontId="61" fillId="0" borderId="18" xfId="0" applyFont="1" applyBorder="1" applyAlignment="1">
      <alignment horizontal="center" vertical="center" wrapText="1" readingOrder="1"/>
    </xf>
    <xf numFmtId="0" fontId="61" fillId="0" borderId="0" xfId="0" applyFont="1" applyAlignment="1">
      <alignment horizontal="center" vertical="center" wrapText="1" readingOrder="1"/>
    </xf>
    <xf numFmtId="0" fontId="61" fillId="0" borderId="23" xfId="0" applyFont="1" applyBorder="1" applyAlignment="1">
      <alignment horizontal="center" vertical="center" wrapText="1" readingOrder="1"/>
    </xf>
    <xf numFmtId="0" fontId="93" fillId="0" borderId="0" xfId="0" applyFont="1" applyAlignment="1">
      <alignment horizontal="center" vertical="center" wrapText="1" readingOrder="1"/>
    </xf>
    <xf numFmtId="0" fontId="61" fillId="0" borderId="13" xfId="0" applyFont="1" applyBorder="1" applyAlignment="1">
      <alignment horizontal="center" vertical="center" wrapText="1" readingOrder="1"/>
    </xf>
    <xf numFmtId="0" fontId="93" fillId="0" borderId="0" xfId="0" applyFont="1" applyAlignment="1">
      <alignment horizontal="center" vertical="center" readingOrder="1"/>
    </xf>
    <xf numFmtId="0" fontId="61" fillId="0" borderId="82" xfId="0" applyFont="1" applyBorder="1" applyAlignment="1">
      <alignment horizontal="center" vertical="center" wrapText="1" readingOrder="1"/>
    </xf>
    <xf numFmtId="0" fontId="61" fillId="0" borderId="78" xfId="0" applyFont="1" applyBorder="1" applyAlignment="1">
      <alignment horizontal="center" vertical="center" wrapText="1" readingOrder="1"/>
    </xf>
    <xf numFmtId="0" fontId="61" fillId="0" borderId="60" xfId="0" applyFont="1" applyBorder="1" applyAlignment="1">
      <alignment horizontal="center" vertical="center" wrapText="1" readingOrder="1"/>
    </xf>
    <xf numFmtId="0" fontId="8" fillId="0" borderId="13" xfId="0" applyFont="1" applyBorder="1" applyAlignment="1">
      <alignment horizontal="center" vertical="center" wrapText="1" readingOrder="1"/>
    </xf>
    <xf numFmtId="0" fontId="94" fillId="0" borderId="0" xfId="0" applyFont="1" applyAlignment="1">
      <alignment horizontal="center" vertical="center" wrapText="1" readingOrder="1"/>
    </xf>
    <xf numFmtId="0" fontId="8" fillId="0" borderId="0" xfId="0" applyFont="1" applyAlignment="1">
      <alignment horizontal="center" vertical="center" wrapText="1" readingOrder="1"/>
    </xf>
    <xf numFmtId="0" fontId="8" fillId="0" borderId="23" xfId="0" applyFont="1" applyBorder="1" applyAlignment="1">
      <alignment horizontal="center" vertical="center" wrapText="1" readingOrder="1"/>
    </xf>
    <xf numFmtId="0" fontId="94" fillId="0" borderId="0" xfId="0" applyFont="1" applyAlignment="1">
      <alignment horizontal="center" vertical="center" wrapText="1"/>
    </xf>
    <xf numFmtId="0" fontId="104" fillId="4" borderId="79" xfId="0" applyFont="1" applyFill="1" applyBorder="1" applyAlignment="1">
      <alignment horizontal="center" vertical="top" wrapText="1" readingOrder="1"/>
    </xf>
    <xf numFmtId="0" fontId="104" fillId="4" borderId="80" xfId="0" applyFont="1" applyFill="1" applyBorder="1" applyAlignment="1">
      <alignment horizontal="center" vertical="top" wrapText="1" readingOrder="1"/>
    </xf>
    <xf numFmtId="0" fontId="104" fillId="4" borderId="81" xfId="0" applyFont="1" applyFill="1" applyBorder="1" applyAlignment="1">
      <alignment horizontal="center" vertical="top" wrapText="1" readingOrder="1"/>
    </xf>
    <xf numFmtId="0" fontId="104" fillId="0" borderId="0" xfId="0" applyFont="1" applyAlignment="1">
      <alignment horizontal="center" vertical="top" wrapText="1" readingOrder="1"/>
    </xf>
    <xf numFmtId="0" fontId="56" fillId="0" borderId="0" xfId="0" applyFont="1" applyAlignment="1" applyProtection="1">
      <alignment horizontal="center" vertical="center"/>
      <protection locked="0"/>
    </xf>
    <xf numFmtId="0" fontId="47" fillId="20" borderId="0" xfId="0" applyFont="1" applyFill="1" applyAlignment="1" applyProtection="1">
      <alignment horizontal="center" vertical="center"/>
      <protection locked="0"/>
    </xf>
    <xf numFmtId="0" fontId="47" fillId="20" borderId="0" xfId="0" applyFont="1" applyFill="1" applyAlignment="1" applyProtection="1">
      <alignment horizontal="left" vertical="center"/>
      <protection locked="0"/>
    </xf>
    <xf numFmtId="0" fontId="47" fillId="20" borderId="0" xfId="0" applyFont="1" applyFill="1" applyAlignment="1" applyProtection="1">
      <alignment vertical="center" wrapText="1"/>
      <protection locked="0"/>
    </xf>
    <xf numFmtId="0" fontId="59" fillId="4" borderId="13" xfId="0" applyFont="1" applyFill="1" applyBorder="1" applyAlignment="1">
      <alignment horizontal="center" vertical="top" wrapText="1" readingOrder="1"/>
    </xf>
    <xf numFmtId="0" fontId="59" fillId="0" borderId="0" xfId="0" applyFont="1" applyAlignment="1">
      <alignment horizontal="center" vertical="top" wrapText="1" readingOrder="1"/>
    </xf>
    <xf numFmtId="0" fontId="50" fillId="0" borderId="0" xfId="0" applyFont="1" applyAlignment="1">
      <alignment horizontal="center" wrapText="1"/>
    </xf>
    <xf numFmtId="0" fontId="51" fillId="0" borderId="0" xfId="0" applyFont="1" applyAlignment="1">
      <alignment horizontal="center"/>
    </xf>
    <xf numFmtId="0" fontId="52" fillId="4" borderId="79" xfId="0" applyFont="1" applyFill="1" applyBorder="1" applyAlignment="1">
      <alignment horizontal="center"/>
    </xf>
    <xf numFmtId="0" fontId="52" fillId="4" borderId="80" xfId="0" applyFont="1" applyFill="1" applyBorder="1" applyAlignment="1">
      <alignment horizontal="center"/>
    </xf>
    <xf numFmtId="0" fontId="52" fillId="4" borderId="81" xfId="0" applyFont="1" applyFill="1" applyBorder="1" applyAlignment="1">
      <alignment horizontal="center"/>
    </xf>
    <xf numFmtId="0" fontId="53" fillId="5" borderId="82" xfId="0" applyFont="1" applyFill="1" applyBorder="1" applyAlignment="1">
      <alignment horizontal="center" vertical="center" wrapText="1"/>
    </xf>
    <xf numFmtId="0" fontId="53" fillId="5" borderId="60" xfId="0" applyFont="1" applyFill="1" applyBorder="1" applyAlignment="1">
      <alignment horizontal="center" vertical="center" wrapText="1"/>
    </xf>
    <xf numFmtId="0" fontId="53" fillId="5" borderId="79" xfId="0" applyFont="1" applyFill="1" applyBorder="1" applyAlignment="1">
      <alignment horizontal="center" vertical="center"/>
    </xf>
    <xf numFmtId="0" fontId="53" fillId="5" borderId="80" xfId="0" applyFont="1" applyFill="1" applyBorder="1" applyAlignment="1">
      <alignment horizontal="center" vertical="center"/>
    </xf>
    <xf numFmtId="0" fontId="53" fillId="5" borderId="81" xfId="0" applyFont="1" applyFill="1" applyBorder="1" applyAlignment="1">
      <alignment horizontal="center" vertical="center"/>
    </xf>
    <xf numFmtId="0" fontId="0" fillId="0" borderId="82" xfId="0" applyBorder="1" applyAlignment="1">
      <alignment horizontal="center" vertical="center" wrapText="1"/>
    </xf>
    <xf numFmtId="0" fontId="0" fillId="0" borderId="78" xfId="0" applyBorder="1" applyAlignment="1">
      <alignment horizontal="center" vertical="center" wrapText="1"/>
    </xf>
    <xf numFmtId="0" fontId="0" fillId="0" borderId="60" xfId="0" applyBorder="1" applyAlignment="1">
      <alignment horizontal="center" vertical="center" wrapText="1"/>
    </xf>
    <xf numFmtId="0" fontId="27" fillId="0" borderId="82" xfId="0" applyFont="1" applyFill="1" applyBorder="1" applyAlignment="1">
      <alignment horizontal="center" vertical="center" wrapText="1"/>
    </xf>
    <xf numFmtId="0" fontId="110" fillId="0" borderId="78" xfId="0" applyFont="1" applyFill="1" applyBorder="1" applyAlignment="1">
      <alignment horizontal="center" vertical="center" wrapText="1"/>
    </xf>
    <xf numFmtId="0" fontId="110" fillId="0" borderId="60" xfId="0" applyFont="1" applyFill="1" applyBorder="1" applyAlignment="1">
      <alignment horizontal="center" vertical="center" wrapText="1"/>
    </xf>
    <xf numFmtId="0" fontId="0" fillId="0" borderId="13" xfId="0" applyBorder="1" applyAlignment="1">
      <alignment horizontal="center" vertical="center" wrapText="1"/>
    </xf>
    <xf numFmtId="0" fontId="0" fillId="0" borderId="13" xfId="0" applyBorder="1" applyAlignment="1">
      <alignment horizontal="center" vertical="center"/>
    </xf>
    <xf numFmtId="9" fontId="0" fillId="0" borderId="82" xfId="0" applyNumberFormat="1" applyBorder="1" applyAlignment="1">
      <alignment horizontal="center" vertical="center" wrapText="1"/>
    </xf>
    <xf numFmtId="9" fontId="0" fillId="0" borderId="78" xfId="0" applyNumberFormat="1" applyBorder="1" applyAlignment="1">
      <alignment horizontal="center" vertical="center" wrapText="1"/>
    </xf>
    <xf numFmtId="9" fontId="0" fillId="0" borderId="60" xfId="0" applyNumberFormat="1" applyBorder="1" applyAlignment="1">
      <alignment horizontal="center" vertical="center" wrapText="1"/>
    </xf>
    <xf numFmtId="0" fontId="0" fillId="0" borderId="13" xfId="0" applyBorder="1" applyAlignment="1">
      <alignment horizontal="left" vertical="center" wrapText="1"/>
    </xf>
    <xf numFmtId="0" fontId="78" fillId="0" borderId="13" xfId="0" applyFont="1" applyBorder="1" applyAlignment="1">
      <alignment horizontal="center" vertical="center" wrapText="1"/>
    </xf>
    <xf numFmtId="9" fontId="0" fillId="0" borderId="13" xfId="0" applyNumberFormat="1" applyBorder="1" applyAlignment="1">
      <alignment horizontal="center" vertical="center" wrapText="1"/>
    </xf>
    <xf numFmtId="0" fontId="0" fillId="0" borderId="82" xfId="0" applyFill="1" applyBorder="1" applyAlignment="1">
      <alignment horizontal="center" vertical="center" wrapText="1"/>
    </xf>
    <xf numFmtId="0" fontId="0" fillId="0" borderId="78" xfId="0" applyFill="1" applyBorder="1" applyAlignment="1">
      <alignment horizontal="center" vertical="center" wrapText="1"/>
    </xf>
    <xf numFmtId="0" fontId="0" fillId="0" borderId="60" xfId="0" applyFill="1" applyBorder="1" applyAlignment="1">
      <alignment horizontal="center" vertical="center" wrapText="1"/>
    </xf>
    <xf numFmtId="3" fontId="0" fillId="0" borderId="13" xfId="0" applyNumberFormat="1" applyBorder="1" applyAlignment="1">
      <alignment horizontal="center" vertical="center" wrapText="1"/>
    </xf>
    <xf numFmtId="0" fontId="0" fillId="0" borderId="82" xfId="0" applyBorder="1" applyAlignment="1">
      <alignment horizontal="left" vertical="center" wrapText="1"/>
    </xf>
    <xf numFmtId="0" fontId="0" fillId="0" borderId="78" xfId="0" applyBorder="1" applyAlignment="1">
      <alignment horizontal="left" vertical="center" wrapText="1"/>
    </xf>
    <xf numFmtId="0" fontId="78" fillId="0" borderId="82" xfId="0" applyFont="1" applyBorder="1" applyAlignment="1">
      <alignment horizontal="center" vertical="center" wrapText="1"/>
    </xf>
    <xf numFmtId="0" fontId="0" fillId="0" borderId="60" xfId="0" applyBorder="1" applyAlignment="1">
      <alignment horizontal="left" vertical="center" wrapText="1"/>
    </xf>
    <xf numFmtId="0" fontId="0" fillId="0" borderId="13" xfId="0" applyFont="1" applyBorder="1" applyAlignment="1">
      <alignment horizontal="left" vertical="center" wrapText="1"/>
    </xf>
    <xf numFmtId="0" fontId="4" fillId="4" borderId="9" xfId="0" applyFont="1" applyFill="1" applyBorder="1" applyAlignment="1">
      <alignment horizontal="center" vertical="center" wrapText="1"/>
    </xf>
    <xf numFmtId="0" fontId="4" fillId="4" borderId="8" xfId="0" applyFont="1" applyFill="1" applyBorder="1" applyAlignment="1">
      <alignment horizontal="center" vertical="center" wrapText="1"/>
    </xf>
    <xf numFmtId="0" fontId="4" fillId="4" borderId="5" xfId="0" applyFont="1" applyFill="1" applyBorder="1" applyAlignment="1">
      <alignment horizontal="center" vertical="center" wrapText="1"/>
    </xf>
    <xf numFmtId="0" fontId="4" fillId="4" borderId="1" xfId="0" applyFont="1" applyFill="1" applyBorder="1" applyAlignment="1">
      <alignment horizontal="center" vertical="center" wrapText="1"/>
    </xf>
    <xf numFmtId="0" fontId="4" fillId="4" borderId="9" xfId="0" applyFont="1" applyFill="1" applyBorder="1" applyAlignment="1">
      <alignment horizontal="center" vertical="center" textRotation="90" wrapText="1"/>
    </xf>
    <xf numFmtId="0" fontId="4" fillId="4" borderId="8" xfId="0" applyFont="1" applyFill="1" applyBorder="1" applyAlignment="1">
      <alignment horizontal="center" vertical="center" textRotation="90" wrapText="1"/>
    </xf>
    <xf numFmtId="0" fontId="4" fillId="4" borderId="11" xfId="0" applyFont="1" applyFill="1" applyBorder="1" applyAlignment="1">
      <alignment horizontal="center" vertical="center" textRotation="90" wrapText="1"/>
    </xf>
    <xf numFmtId="0" fontId="4" fillId="4" borderId="85" xfId="0" applyFont="1" applyFill="1" applyBorder="1" applyAlignment="1">
      <alignment horizontal="center" vertical="center" textRotation="90" wrapText="1"/>
    </xf>
    <xf numFmtId="0" fontId="4" fillId="4" borderId="10" xfId="0" applyFont="1" applyFill="1" applyBorder="1" applyAlignment="1">
      <alignment horizontal="center" vertical="center" wrapText="1"/>
    </xf>
    <xf numFmtId="0" fontId="4" fillId="4" borderId="11" xfId="0" applyFont="1" applyFill="1" applyBorder="1" applyAlignment="1">
      <alignment horizontal="center" vertical="center" wrapText="1"/>
    </xf>
    <xf numFmtId="0" fontId="4" fillId="4" borderId="12" xfId="0" applyFont="1" applyFill="1" applyBorder="1" applyAlignment="1">
      <alignment horizontal="center" vertical="center"/>
    </xf>
    <xf numFmtId="0" fontId="4" fillId="4" borderId="8" xfId="0" applyFont="1" applyFill="1" applyBorder="1" applyAlignment="1">
      <alignment horizontal="center" vertical="center" textRotation="1"/>
    </xf>
    <xf numFmtId="0" fontId="4" fillId="4" borderId="11" xfId="0" applyFont="1" applyFill="1" applyBorder="1" applyAlignment="1">
      <alignment horizontal="center" vertical="center" textRotation="1"/>
    </xf>
    <xf numFmtId="0" fontId="4" fillId="4" borderId="9" xfId="0" applyFont="1" applyFill="1" applyBorder="1" applyAlignment="1">
      <alignment horizontal="center" vertical="center"/>
    </xf>
    <xf numFmtId="0" fontId="4" fillId="4" borderId="8" xfId="0" applyFont="1" applyFill="1" applyBorder="1" applyAlignment="1">
      <alignment horizontal="center" vertical="center"/>
    </xf>
    <xf numFmtId="0" fontId="4" fillId="4" borderId="10" xfId="0" applyFont="1" applyFill="1" applyBorder="1" applyAlignment="1">
      <alignment horizontal="center" vertical="center"/>
    </xf>
    <xf numFmtId="0" fontId="4" fillId="4" borderId="85" xfId="0" applyFont="1" applyFill="1" applyBorder="1" applyAlignment="1">
      <alignment horizontal="center" vertical="center" textRotation="1"/>
    </xf>
    <xf numFmtId="0" fontId="4" fillId="4" borderId="5" xfId="0" applyFont="1" applyFill="1" applyBorder="1" applyAlignment="1">
      <alignment horizontal="center" vertical="center"/>
    </xf>
    <xf numFmtId="0" fontId="4" fillId="4" borderId="7" xfId="0" applyFont="1" applyFill="1" applyBorder="1" applyAlignment="1">
      <alignment horizontal="center" vertical="center"/>
    </xf>
    <xf numFmtId="0" fontId="4" fillId="4" borderId="6" xfId="0" applyFont="1" applyFill="1" applyBorder="1" applyAlignment="1">
      <alignment horizontal="center" vertical="center"/>
    </xf>
    <xf numFmtId="0" fontId="79" fillId="4" borderId="2" xfId="0" applyFont="1" applyFill="1" applyBorder="1" applyAlignment="1">
      <alignment horizontal="center" vertical="center"/>
    </xf>
    <xf numFmtId="0" fontId="79" fillId="4" borderId="0" xfId="0" applyFont="1" applyFill="1" applyBorder="1" applyAlignment="1">
      <alignment horizontal="center" vertical="center"/>
    </xf>
    <xf numFmtId="0" fontId="7" fillId="3" borderId="13" xfId="0" applyFont="1" applyFill="1" applyBorder="1" applyAlignment="1">
      <alignment horizontal="center" vertical="center"/>
    </xf>
    <xf numFmtId="0" fontId="5" fillId="4" borderId="5" xfId="0" applyFont="1" applyFill="1" applyBorder="1" applyAlignment="1">
      <alignment horizontal="left" vertical="center"/>
    </xf>
    <xf numFmtId="0" fontId="5" fillId="4" borderId="7" xfId="0" applyFont="1" applyFill="1" applyBorder="1" applyAlignment="1">
      <alignment horizontal="left" vertical="center"/>
    </xf>
    <xf numFmtId="0" fontId="5" fillId="4" borderId="6" xfId="0" applyFont="1" applyFill="1" applyBorder="1" applyAlignment="1">
      <alignment horizontal="left" vertical="center"/>
    </xf>
    <xf numFmtId="0" fontId="2" fillId="3" borderId="5" xfId="0" applyFont="1" applyFill="1" applyBorder="1" applyAlignment="1" applyProtection="1">
      <alignment horizontal="left" vertical="center"/>
      <protection locked="0"/>
    </xf>
    <xf numFmtId="0" fontId="2" fillId="3" borderId="7" xfId="0" applyFont="1" applyFill="1" applyBorder="1" applyAlignment="1" applyProtection="1">
      <alignment horizontal="left" vertical="center"/>
      <protection locked="0"/>
    </xf>
    <xf numFmtId="0" fontId="2" fillId="3" borderId="6" xfId="0" applyFont="1" applyFill="1" applyBorder="1" applyAlignment="1" applyProtection="1">
      <alignment horizontal="left" vertical="center"/>
      <protection locked="0"/>
    </xf>
    <xf numFmtId="0" fontId="1" fillId="3" borderId="0" xfId="0" applyFont="1" applyFill="1" applyAlignment="1">
      <alignment horizontal="left" vertical="center"/>
    </xf>
    <xf numFmtId="0" fontId="6" fillId="3" borderId="1" xfId="0" applyFont="1" applyFill="1" applyBorder="1" applyAlignment="1">
      <alignment horizontal="center" vertical="center"/>
    </xf>
    <xf numFmtId="0" fontId="6" fillId="3" borderId="2" xfId="0" applyFont="1" applyFill="1" applyBorder="1" applyAlignment="1">
      <alignment horizontal="center" vertical="center"/>
    </xf>
    <xf numFmtId="0" fontId="6" fillId="3" borderId="3" xfId="0" applyFont="1" applyFill="1" applyBorder="1" applyAlignment="1">
      <alignment horizontal="center" vertical="center"/>
    </xf>
    <xf numFmtId="0" fontId="6" fillId="3" borderId="4" xfId="0" applyFont="1" applyFill="1" applyBorder="1" applyAlignment="1">
      <alignment horizontal="center" vertical="center"/>
    </xf>
    <xf numFmtId="0" fontId="2" fillId="3" borderId="5" xfId="0" applyFont="1" applyFill="1" applyBorder="1" applyAlignment="1" applyProtection="1">
      <alignment horizontal="left" vertical="center" wrapText="1"/>
      <protection locked="0"/>
    </xf>
    <xf numFmtId="0" fontId="2" fillId="3" borderId="7" xfId="0" applyFont="1" applyFill="1" applyBorder="1" applyAlignment="1" applyProtection="1">
      <alignment horizontal="left" vertical="center" wrapText="1"/>
      <protection locked="0"/>
    </xf>
    <xf numFmtId="0" fontId="2" fillId="3" borderId="6" xfId="0" applyFont="1" applyFill="1" applyBorder="1" applyAlignment="1" applyProtection="1">
      <alignment horizontal="left" vertical="center" wrapText="1"/>
      <protection locked="0"/>
    </xf>
    <xf numFmtId="0" fontId="4" fillId="4" borderId="89" xfId="0" applyFont="1" applyFill="1" applyBorder="1" applyAlignment="1">
      <alignment horizontal="center" vertical="center"/>
    </xf>
    <xf numFmtId="0" fontId="22" fillId="0" borderId="0" xfId="0" applyFont="1" applyAlignment="1">
      <alignment horizontal="center" vertical="center"/>
    </xf>
    <xf numFmtId="0" fontId="23" fillId="6" borderId="46" xfId="0" applyFont="1" applyFill="1" applyBorder="1" applyAlignment="1">
      <alignment horizontal="center" vertical="center" wrapText="1"/>
    </xf>
    <xf numFmtId="0" fontId="23" fillId="6" borderId="48" xfId="0" applyFont="1" applyFill="1" applyBorder="1" applyAlignment="1">
      <alignment horizontal="center" vertical="center" wrapText="1"/>
    </xf>
    <xf numFmtId="0" fontId="74" fillId="0" borderId="0" xfId="0" applyFont="1" applyAlignment="1">
      <alignment horizontal="center" vertical="center"/>
    </xf>
    <xf numFmtId="0" fontId="70" fillId="0" borderId="0" xfId="0" applyFont="1" applyAlignment="1">
      <alignment horizontal="center" vertical="center"/>
    </xf>
    <xf numFmtId="0" fontId="38" fillId="3" borderId="0" xfId="0" applyFont="1" applyFill="1" applyAlignment="1">
      <alignment horizontal="justify" vertical="center" wrapText="1"/>
    </xf>
    <xf numFmtId="0" fontId="31" fillId="13" borderId="53" xfId="0" applyFont="1" applyFill="1" applyBorder="1" applyAlignment="1">
      <alignment horizontal="center" vertical="center" wrapText="1" readingOrder="1"/>
    </xf>
    <xf numFmtId="0" fontId="31" fillId="13" borderId="54" xfId="0" applyFont="1" applyFill="1" applyBorder="1" applyAlignment="1">
      <alignment horizontal="center" vertical="center" wrapText="1" readingOrder="1"/>
    </xf>
    <xf numFmtId="0" fontId="31" fillId="13" borderId="55" xfId="0" applyFont="1" applyFill="1" applyBorder="1" applyAlignment="1">
      <alignment horizontal="center" vertical="center" wrapText="1" readingOrder="1"/>
    </xf>
    <xf numFmtId="0" fontId="34" fillId="13" borderId="56" xfId="0" applyFont="1" applyFill="1" applyBorder="1" applyAlignment="1">
      <alignment horizontal="center" vertical="center" wrapText="1" readingOrder="1"/>
    </xf>
    <xf numFmtId="0" fontId="34" fillId="13" borderId="57" xfId="0" applyFont="1" applyFill="1" applyBorder="1" applyAlignment="1">
      <alignment horizontal="center" vertical="center" wrapText="1" readingOrder="1"/>
    </xf>
    <xf numFmtId="0" fontId="34" fillId="3" borderId="59" xfId="0" applyFont="1" applyFill="1" applyBorder="1" applyAlignment="1">
      <alignment horizontal="center" vertical="center" wrapText="1" readingOrder="1"/>
    </xf>
    <xf numFmtId="0" fontId="34" fillId="3" borderId="62" xfId="0" applyFont="1" applyFill="1" applyBorder="1" applyAlignment="1">
      <alignment horizontal="center" vertical="center" wrapText="1" readingOrder="1"/>
    </xf>
    <xf numFmtId="0" fontId="34" fillId="3" borderId="60" xfId="0" applyFont="1" applyFill="1" applyBorder="1" applyAlignment="1">
      <alignment horizontal="center" vertical="center" wrapText="1" readingOrder="1"/>
    </xf>
    <xf numFmtId="0" fontId="34" fillId="3" borderId="13" xfId="0" applyFont="1" applyFill="1" applyBorder="1" applyAlignment="1">
      <alignment horizontal="center" vertical="center" wrapText="1" readingOrder="1"/>
    </xf>
    <xf numFmtId="0" fontId="34" fillId="3" borderId="64" xfId="0" applyFont="1" applyFill="1" applyBorder="1" applyAlignment="1">
      <alignment horizontal="center" vertical="center" wrapText="1" readingOrder="1"/>
    </xf>
    <xf numFmtId="0" fontId="34" fillId="3" borderId="65" xfId="0" applyFont="1" applyFill="1" applyBorder="1" applyAlignment="1">
      <alignment horizontal="center" vertical="center" wrapText="1" readingOrder="1"/>
    </xf>
    <xf numFmtId="0" fontId="2" fillId="0" borderId="0" xfId="0" applyFont="1" applyAlignment="1">
      <alignment horizontal="center" vertical="center" wrapText="1"/>
    </xf>
    <xf numFmtId="0" fontId="83" fillId="14" borderId="0" xfId="0" applyFont="1" applyFill="1" applyAlignment="1">
      <alignment horizontal="center" vertical="center" wrapText="1" readingOrder="1"/>
    </xf>
    <xf numFmtId="0" fontId="40" fillId="5" borderId="0" xfId="0" applyFont="1" applyFill="1" applyAlignment="1">
      <alignment horizontal="center" vertical="center" wrapText="1"/>
    </xf>
    <xf numFmtId="0" fontId="83" fillId="14" borderId="0" xfId="0" applyFont="1" applyFill="1" applyAlignment="1">
      <alignment horizontal="center" vertical="center" textRotation="90" wrapText="1" readingOrder="1"/>
    </xf>
    <xf numFmtId="0" fontId="83" fillId="14" borderId="21" xfId="0" applyFont="1" applyFill="1" applyBorder="1" applyAlignment="1">
      <alignment horizontal="center" vertical="center" textRotation="90" wrapText="1" readingOrder="1"/>
    </xf>
    <xf numFmtId="0" fontId="84" fillId="0" borderId="67" xfId="0" applyFont="1" applyBorder="1" applyAlignment="1">
      <alignment horizontal="center" vertical="center" wrapText="1"/>
    </xf>
    <xf numFmtId="0" fontId="84" fillId="0" borderId="68" xfId="0" applyFont="1" applyBorder="1" applyAlignment="1">
      <alignment horizontal="center" vertical="center"/>
    </xf>
    <xf numFmtId="0" fontId="84" fillId="0" borderId="69" xfId="0" applyFont="1" applyBorder="1" applyAlignment="1">
      <alignment horizontal="center" vertical="center"/>
    </xf>
    <xf numFmtId="0" fontId="84" fillId="0" borderId="20" xfId="0" applyFont="1" applyBorder="1" applyAlignment="1">
      <alignment horizontal="center" vertical="center"/>
    </xf>
    <xf numFmtId="0" fontId="84" fillId="0" borderId="0" xfId="0" applyFont="1" applyAlignment="1">
      <alignment horizontal="center" vertical="center"/>
    </xf>
    <xf numFmtId="0" fontId="84" fillId="0" borderId="21" xfId="0" applyFont="1" applyBorder="1" applyAlignment="1">
      <alignment horizontal="center" vertical="center"/>
    </xf>
    <xf numFmtId="0" fontId="84" fillId="0" borderId="43" xfId="0" applyFont="1" applyBorder="1" applyAlignment="1">
      <alignment horizontal="center" vertical="center"/>
    </xf>
    <xf numFmtId="0" fontId="84" fillId="0" borderId="44" xfId="0" applyFont="1" applyBorder="1" applyAlignment="1">
      <alignment horizontal="center" vertical="center"/>
    </xf>
    <xf numFmtId="0" fontId="84" fillId="0" borderId="45" xfId="0" applyFont="1" applyBorder="1" applyAlignment="1">
      <alignment horizontal="center" vertical="center"/>
    </xf>
    <xf numFmtId="0" fontId="85" fillId="16" borderId="70" xfId="0" applyFont="1" applyFill="1" applyBorder="1" applyAlignment="1">
      <alignment horizontal="center" vertical="center" wrapText="1" readingOrder="1"/>
    </xf>
    <xf numFmtId="0" fontId="85" fillId="16" borderId="71" xfId="0" applyFont="1" applyFill="1" applyBorder="1" applyAlignment="1">
      <alignment horizontal="center" vertical="center" wrapText="1" readingOrder="1"/>
    </xf>
    <xf numFmtId="0" fontId="85" fillId="16" borderId="72" xfId="0" applyFont="1" applyFill="1" applyBorder="1" applyAlignment="1">
      <alignment horizontal="center" vertical="center" wrapText="1" readingOrder="1"/>
    </xf>
    <xf numFmtId="0" fontId="85" fillId="16" borderId="73" xfId="0" applyFont="1" applyFill="1" applyBorder="1" applyAlignment="1">
      <alignment horizontal="center" vertical="center" wrapText="1" readingOrder="1"/>
    </xf>
    <xf numFmtId="0" fontId="85" fillId="16" borderId="0" xfId="0" applyFont="1" applyFill="1" applyAlignment="1">
      <alignment horizontal="center" vertical="center" wrapText="1" readingOrder="1"/>
    </xf>
    <xf numFmtId="0" fontId="85" fillId="16" borderId="74" xfId="0" applyFont="1" applyFill="1" applyBorder="1" applyAlignment="1">
      <alignment horizontal="center" vertical="center" wrapText="1" readingOrder="1"/>
    </xf>
    <xf numFmtId="0" fontId="85" fillId="16" borderId="75" xfId="0" applyFont="1" applyFill="1" applyBorder="1" applyAlignment="1">
      <alignment horizontal="center" vertical="center" wrapText="1" readingOrder="1"/>
    </xf>
    <xf numFmtId="0" fontId="85" fillId="16" borderId="76" xfId="0" applyFont="1" applyFill="1" applyBorder="1" applyAlignment="1">
      <alignment horizontal="center" vertical="center" wrapText="1" readingOrder="1"/>
    </xf>
    <xf numFmtId="0" fontId="85" fillId="16" borderId="77" xfId="0" applyFont="1" applyFill="1" applyBorder="1" applyAlignment="1">
      <alignment horizontal="center" vertical="center" wrapText="1" readingOrder="1"/>
    </xf>
    <xf numFmtId="0" fontId="33" fillId="3" borderId="13" xfId="0" applyFont="1" applyFill="1" applyBorder="1" applyAlignment="1">
      <alignment horizontal="center" vertical="center" wrapText="1"/>
    </xf>
    <xf numFmtId="0" fontId="84" fillId="0" borderId="20" xfId="0" applyFont="1" applyBorder="1" applyAlignment="1">
      <alignment horizontal="center" vertical="center" wrapText="1"/>
    </xf>
    <xf numFmtId="0" fontId="85" fillId="15" borderId="70" xfId="0" applyFont="1" applyFill="1" applyBorder="1" applyAlignment="1">
      <alignment horizontal="center" vertical="center" wrapText="1" readingOrder="1"/>
    </xf>
    <xf numFmtId="0" fontId="85" fillId="15" borderId="71" xfId="0" applyFont="1" applyFill="1" applyBorder="1" applyAlignment="1">
      <alignment horizontal="center" vertical="center" wrapText="1" readingOrder="1"/>
    </xf>
    <xf numFmtId="0" fontId="85" fillId="15" borderId="73" xfId="0" applyFont="1" applyFill="1" applyBorder="1" applyAlignment="1">
      <alignment horizontal="center" vertical="center" wrapText="1" readingOrder="1"/>
    </xf>
    <xf numFmtId="0" fontId="85" fillId="15" borderId="0" xfId="0" applyFont="1" applyFill="1" applyAlignment="1">
      <alignment horizontal="center" vertical="center" wrapText="1" readingOrder="1"/>
    </xf>
    <xf numFmtId="0" fontId="85" fillId="15" borderId="75" xfId="0" applyFont="1" applyFill="1" applyBorder="1" applyAlignment="1">
      <alignment horizontal="center" vertical="center" wrapText="1" readingOrder="1"/>
    </xf>
    <xf numFmtId="0" fontId="85" fillId="15" borderId="76" xfId="0" applyFont="1" applyFill="1" applyBorder="1" applyAlignment="1">
      <alignment horizontal="center" vertical="center" wrapText="1" readingOrder="1"/>
    </xf>
    <xf numFmtId="0" fontId="33" fillId="3" borderId="86" xfId="0" applyFont="1" applyFill="1" applyBorder="1" applyAlignment="1">
      <alignment horizontal="center" vertical="center" wrapText="1"/>
    </xf>
    <xf numFmtId="0" fontId="33" fillId="3" borderId="83" xfId="0" applyFont="1" applyFill="1" applyBorder="1" applyAlignment="1">
      <alignment horizontal="center" vertical="center" wrapText="1"/>
    </xf>
    <xf numFmtId="0" fontId="33" fillId="3" borderId="87" xfId="0" applyFont="1" applyFill="1" applyBorder="1" applyAlignment="1">
      <alignment horizontal="center" vertical="center" wrapText="1"/>
    </xf>
    <xf numFmtId="0" fontId="33" fillId="3" borderId="93" xfId="0" applyFont="1" applyFill="1" applyBorder="1" applyAlignment="1">
      <alignment horizontal="center" vertical="center" wrapText="1"/>
    </xf>
    <xf numFmtId="0" fontId="33" fillId="3" borderId="88" xfId="0" applyFont="1" applyFill="1" applyBorder="1" applyAlignment="1">
      <alignment horizontal="center" vertical="center" wrapText="1"/>
    </xf>
    <xf numFmtId="0" fontId="33" fillId="3" borderId="84" xfId="0" applyFont="1" applyFill="1" applyBorder="1" applyAlignment="1">
      <alignment horizontal="center" vertical="center" wrapText="1"/>
    </xf>
    <xf numFmtId="0" fontId="84" fillId="0" borderId="0" xfId="0" applyFont="1" applyBorder="1" applyAlignment="1">
      <alignment horizontal="center" vertical="center"/>
    </xf>
    <xf numFmtId="0" fontId="85" fillId="25" borderId="70" xfId="0" applyFont="1" applyFill="1" applyBorder="1" applyAlignment="1">
      <alignment horizontal="center" vertical="center" wrapText="1" readingOrder="1"/>
    </xf>
    <xf numFmtId="0" fontId="85" fillId="25" borderId="71" xfId="0" applyFont="1" applyFill="1" applyBorder="1" applyAlignment="1">
      <alignment horizontal="center" vertical="center" wrapText="1" readingOrder="1"/>
    </xf>
    <xf numFmtId="0" fontId="85" fillId="25" borderId="73" xfId="0" applyFont="1" applyFill="1" applyBorder="1" applyAlignment="1">
      <alignment horizontal="center" vertical="center" wrapText="1" readingOrder="1"/>
    </xf>
    <xf numFmtId="0" fontId="85" fillId="25" borderId="0" xfId="0" applyFont="1" applyFill="1" applyAlignment="1">
      <alignment horizontal="center" vertical="center" wrapText="1" readingOrder="1"/>
    </xf>
    <xf numFmtId="0" fontId="85" fillId="25" borderId="74" xfId="0" applyFont="1" applyFill="1" applyBorder="1" applyAlignment="1">
      <alignment horizontal="center" vertical="center" wrapText="1" readingOrder="1"/>
    </xf>
    <xf numFmtId="0" fontId="85" fillId="25" borderId="75" xfId="0" applyFont="1" applyFill="1" applyBorder="1" applyAlignment="1">
      <alignment horizontal="center" vertical="center" wrapText="1" readingOrder="1"/>
    </xf>
    <xf numFmtId="0" fontId="85" fillId="25" borderId="76" xfId="0" applyFont="1" applyFill="1" applyBorder="1" applyAlignment="1">
      <alignment horizontal="center" vertical="center" wrapText="1" readingOrder="1"/>
    </xf>
    <xf numFmtId="0" fontId="85" fillId="25" borderId="77" xfId="0" applyFont="1" applyFill="1" applyBorder="1" applyAlignment="1">
      <alignment horizontal="center" vertical="center" wrapText="1" readingOrder="1"/>
    </xf>
    <xf numFmtId="0" fontId="85" fillId="8" borderId="70" xfId="0" applyFont="1" applyFill="1" applyBorder="1" applyAlignment="1">
      <alignment horizontal="center" vertical="center" wrapText="1" readingOrder="1"/>
    </xf>
    <xf numFmtId="0" fontId="85" fillId="8" borderId="71" xfId="0" applyFont="1" applyFill="1" applyBorder="1" applyAlignment="1">
      <alignment horizontal="center" vertical="center" wrapText="1" readingOrder="1"/>
    </xf>
    <xf numFmtId="0" fontId="85" fillId="8" borderId="73" xfId="0" applyFont="1" applyFill="1" applyBorder="1" applyAlignment="1">
      <alignment horizontal="center" vertical="center" wrapText="1" readingOrder="1"/>
    </xf>
    <xf numFmtId="0" fontId="85" fillId="8" borderId="0" xfId="0" applyFont="1" applyFill="1" applyAlignment="1">
      <alignment horizontal="center" vertical="center" wrapText="1" readingOrder="1"/>
    </xf>
    <xf numFmtId="0" fontId="85" fillId="8" borderId="74" xfId="0" applyFont="1" applyFill="1" applyBorder="1" applyAlignment="1">
      <alignment horizontal="center" vertical="center" wrapText="1" readingOrder="1"/>
    </xf>
    <xf numFmtId="0" fontId="85" fillId="8" borderId="75" xfId="0" applyFont="1" applyFill="1" applyBorder="1" applyAlignment="1">
      <alignment horizontal="center" vertical="center" wrapText="1" readingOrder="1"/>
    </xf>
    <xf numFmtId="0" fontId="85" fillId="8" borderId="76" xfId="0" applyFont="1" applyFill="1" applyBorder="1" applyAlignment="1">
      <alignment horizontal="center" vertical="center" wrapText="1" readingOrder="1"/>
    </xf>
    <xf numFmtId="0" fontId="85" fillId="8" borderId="77" xfId="0" applyFont="1" applyFill="1" applyBorder="1" applyAlignment="1">
      <alignment horizontal="center" vertical="center" wrapText="1" readingOrder="1"/>
    </xf>
    <xf numFmtId="0" fontId="33" fillId="0" borderId="13" xfId="0" applyFont="1" applyBorder="1" applyAlignment="1">
      <alignment horizontal="center" vertical="center" wrapText="1"/>
    </xf>
    <xf numFmtId="0" fontId="84" fillId="0" borderId="68" xfId="0" applyFont="1" applyBorder="1" applyAlignment="1">
      <alignment horizontal="center" vertical="center" wrapText="1"/>
    </xf>
    <xf numFmtId="0" fontId="87" fillId="4" borderId="95" xfId="0" applyFont="1" applyFill="1" applyBorder="1" applyAlignment="1">
      <alignment horizontal="center" vertical="center"/>
    </xf>
    <xf numFmtId="0" fontId="87" fillId="4" borderId="96" xfId="0" applyFont="1" applyFill="1" applyBorder="1" applyAlignment="1">
      <alignment horizontal="center" vertical="center"/>
    </xf>
    <xf numFmtId="0" fontId="87" fillId="4" borderId="97" xfId="0" applyFont="1" applyFill="1" applyBorder="1" applyAlignment="1">
      <alignment horizontal="center" vertical="center"/>
    </xf>
    <xf numFmtId="0" fontId="87" fillId="23" borderId="98" xfId="0" applyFont="1" applyFill="1" applyBorder="1" applyAlignment="1" applyProtection="1">
      <alignment horizontal="center" vertical="center" wrapText="1"/>
      <protection locked="0"/>
    </xf>
    <xf numFmtId="0" fontId="87" fillId="4" borderId="98" xfId="0" applyFont="1" applyFill="1" applyBorder="1" applyAlignment="1" applyProtection="1">
      <alignment horizontal="center" vertical="center" wrapText="1"/>
      <protection locked="0"/>
    </xf>
    <xf numFmtId="0" fontId="86" fillId="4" borderId="2" xfId="0" applyFont="1" applyFill="1" applyBorder="1" applyAlignment="1">
      <alignment horizontal="center" vertical="center" wrapText="1"/>
    </xf>
    <xf numFmtId="0" fontId="86" fillId="4" borderId="94" xfId="0" applyFont="1" applyFill="1" applyBorder="1" applyAlignment="1">
      <alignment horizontal="center" vertical="center" wrapText="1"/>
    </xf>
    <xf numFmtId="0" fontId="86" fillId="4" borderId="0" xfId="0" applyFont="1" applyFill="1" applyAlignment="1">
      <alignment horizontal="center" vertical="center" wrapText="1"/>
    </xf>
    <xf numFmtId="0" fontId="86" fillId="4" borderId="93" xfId="0" applyFont="1" applyFill="1" applyBorder="1" applyAlignment="1">
      <alignment horizontal="center" vertical="center" wrapText="1"/>
    </xf>
    <xf numFmtId="0" fontId="88" fillId="4" borderId="99" xfId="0" applyFont="1" applyFill="1" applyBorder="1" applyAlignment="1">
      <alignment horizontal="center" vertical="center" wrapText="1"/>
    </xf>
    <xf numFmtId="0" fontId="88" fillId="4" borderId="100" xfId="0" applyFont="1" applyFill="1" applyBorder="1" applyAlignment="1">
      <alignment horizontal="center" vertical="center" wrapText="1"/>
    </xf>
    <xf numFmtId="0" fontId="88" fillId="4" borderId="95" xfId="0" applyFont="1" applyFill="1" applyBorder="1" applyAlignment="1">
      <alignment horizontal="center" vertical="center" wrapText="1"/>
    </xf>
    <xf numFmtId="0" fontId="88" fillId="4" borderId="97" xfId="0" applyFont="1" applyFill="1" applyBorder="1" applyAlignment="1">
      <alignment horizontal="center" vertical="center" wrapText="1"/>
    </xf>
    <xf numFmtId="0" fontId="87" fillId="4" borderId="95" xfId="0" applyFont="1" applyFill="1" applyBorder="1" applyAlignment="1" applyProtection="1">
      <alignment horizontal="center" vertical="center" wrapText="1"/>
      <protection locked="0"/>
    </xf>
    <xf numFmtId="0" fontId="88" fillId="4" borderId="96" xfId="0" applyFont="1" applyFill="1" applyBorder="1" applyAlignment="1">
      <alignment horizontal="center" vertical="center" wrapText="1"/>
    </xf>
    <xf numFmtId="0" fontId="90" fillId="24" borderId="101" xfId="0" applyFont="1" applyFill="1" applyBorder="1" applyAlignment="1">
      <alignment horizontal="center"/>
    </xf>
    <xf numFmtId="0" fontId="90" fillId="24" borderId="102" xfId="0" applyFont="1" applyFill="1" applyBorder="1" applyAlignment="1">
      <alignment horizontal="center"/>
    </xf>
    <xf numFmtId="1" fontId="91" fillId="0" borderId="103" xfId="0" applyNumberFormat="1" applyFont="1" applyBorder="1" applyAlignment="1" applyProtection="1">
      <alignment horizontal="center" vertical="center" wrapText="1"/>
      <protection locked="0"/>
    </xf>
    <xf numFmtId="1" fontId="91" fillId="0" borderId="105" xfId="0" applyNumberFormat="1" applyFont="1" applyBorder="1" applyAlignment="1" applyProtection="1">
      <alignment horizontal="center" vertical="center" wrapText="1"/>
      <protection locked="0"/>
    </xf>
    <xf numFmtId="1" fontId="91" fillId="0" borderId="106" xfId="0" applyNumberFormat="1" applyFont="1" applyBorder="1" applyAlignment="1" applyProtection="1">
      <alignment horizontal="center" vertical="center" wrapText="1"/>
      <protection locked="0"/>
    </xf>
    <xf numFmtId="0" fontId="91" fillId="0" borderId="104" xfId="0" applyFont="1" applyBorder="1" applyAlignment="1" applyProtection="1">
      <alignment horizontal="left" vertical="center" wrapText="1"/>
      <protection locked="0"/>
    </xf>
    <xf numFmtId="0" fontId="91" fillId="0" borderId="78" xfId="0" applyFont="1" applyBorder="1" applyAlignment="1" applyProtection="1">
      <alignment horizontal="left" vertical="center" wrapText="1"/>
      <protection locked="0"/>
    </xf>
    <xf numFmtId="0" fontId="91" fillId="0" borderId="107" xfId="0" applyFont="1" applyBorder="1" applyAlignment="1" applyProtection="1">
      <alignment horizontal="left" vertical="center" wrapText="1"/>
      <protection locked="0"/>
    </xf>
    <xf numFmtId="0" fontId="91" fillId="0" borderId="104" xfId="0" applyFont="1" applyBorder="1" applyAlignment="1" applyProtection="1">
      <alignment horizontal="center" vertical="center" wrapText="1"/>
      <protection locked="0"/>
    </xf>
    <xf numFmtId="0" fontId="91" fillId="0" borderId="78" xfId="0" applyFont="1" applyBorder="1" applyAlignment="1" applyProtection="1">
      <alignment horizontal="center" vertical="center" wrapText="1"/>
      <protection locked="0"/>
    </xf>
    <xf numFmtId="0" fontId="91" fillId="0" borderId="107" xfId="0" applyFont="1" applyBorder="1" applyAlignment="1" applyProtection="1">
      <alignment horizontal="center" vertical="center" wrapText="1"/>
      <protection locked="0"/>
    </xf>
    <xf numFmtId="0" fontId="32" fillId="0" borderId="104" xfId="0" applyFont="1" applyBorder="1" applyAlignment="1">
      <alignment horizontal="center"/>
    </xf>
    <xf numFmtId="0" fontId="32" fillId="0" borderId="78" xfId="0" applyFont="1" applyBorder="1" applyAlignment="1">
      <alignment horizontal="center"/>
    </xf>
    <xf numFmtId="0" fontId="32" fillId="0" borderId="107" xfId="0" applyFont="1" applyBorder="1" applyAlignment="1">
      <alignment horizontal="center"/>
    </xf>
    <xf numFmtId="0" fontId="91" fillId="0" borderId="104" xfId="0" applyFont="1" applyBorder="1" applyAlignment="1" applyProtection="1">
      <alignment horizontal="center" vertical="center"/>
      <protection locked="0"/>
    </xf>
    <xf numFmtId="0" fontId="91" fillId="0" borderId="78" xfId="0" applyFont="1" applyBorder="1" applyAlignment="1" applyProtection="1">
      <alignment horizontal="center" vertical="center"/>
      <protection locked="0"/>
    </xf>
    <xf numFmtId="0" fontId="91" fillId="0" borderId="107" xfId="0" applyFont="1" applyBorder="1" applyAlignment="1" applyProtection="1">
      <alignment horizontal="center" vertical="center"/>
      <protection locked="0"/>
    </xf>
    <xf numFmtId="0" fontId="91" fillId="0" borderId="92" xfId="0" applyFont="1" applyBorder="1" applyAlignment="1" applyProtection="1">
      <alignment horizontal="center" vertical="center"/>
      <protection locked="0"/>
    </xf>
    <xf numFmtId="0" fontId="91" fillId="0" borderId="13" xfId="0" applyFont="1" applyBorder="1" applyAlignment="1" applyProtection="1">
      <alignment horizontal="center" vertical="center"/>
      <protection locked="0"/>
    </xf>
    <xf numFmtId="0" fontId="91" fillId="0" borderId="65" xfId="0" applyFont="1" applyBorder="1" applyAlignment="1" applyProtection="1">
      <alignment horizontal="center" vertical="center"/>
      <protection locked="0"/>
    </xf>
    <xf numFmtId="0" fontId="32" fillId="0" borderId="104" xfId="0" applyFont="1" applyBorder="1" applyAlignment="1" applyProtection="1">
      <alignment horizontal="center" vertical="center"/>
      <protection locked="0"/>
    </xf>
    <xf numFmtId="0" fontId="32" fillId="0" borderId="78" xfId="0" applyFont="1" applyBorder="1" applyAlignment="1" applyProtection="1">
      <alignment horizontal="center" vertical="center"/>
      <protection locked="0"/>
    </xf>
    <xf numFmtId="0" fontId="32" fillId="0" borderId="107" xfId="0" applyFont="1" applyBorder="1" applyAlignment="1" applyProtection="1">
      <alignment horizontal="center" vertical="center"/>
      <protection locked="0"/>
    </xf>
    <xf numFmtId="1" fontId="91" fillId="0" borderId="92" xfId="0" applyNumberFormat="1" applyFont="1" applyBorder="1" applyAlignment="1">
      <alignment horizontal="center" vertical="center"/>
    </xf>
    <xf numFmtId="0" fontId="91" fillId="0" borderId="13" xfId="0" applyFont="1" applyBorder="1" applyAlignment="1">
      <alignment horizontal="center" vertical="center"/>
    </xf>
    <xf numFmtId="0" fontId="91" fillId="0" borderId="65" xfId="0" applyFont="1" applyBorder="1" applyAlignment="1">
      <alignment horizontal="center" vertical="center"/>
    </xf>
    <xf numFmtId="0" fontId="32" fillId="0" borderId="92" xfId="0" applyFont="1" applyBorder="1" applyAlignment="1" applyProtection="1">
      <alignment horizontal="center" vertical="center"/>
      <protection locked="0"/>
    </xf>
    <xf numFmtId="0" fontId="32" fillId="0" borderId="13" xfId="0" applyFont="1" applyBorder="1" applyAlignment="1" applyProtection="1">
      <alignment horizontal="center" vertical="center"/>
      <protection locked="0"/>
    </xf>
    <xf numFmtId="0" fontId="32" fillId="0" borderId="65" xfId="0" applyFont="1" applyBorder="1" applyAlignment="1" applyProtection="1">
      <alignment horizontal="center" vertical="center"/>
      <protection locked="0"/>
    </xf>
  </cellXfs>
  <cellStyles count="3">
    <cellStyle name="Normal" xfId="0" builtinId="0"/>
    <cellStyle name="Normal - Style1 2" xfId="1" xr:uid="{35D94056-BF35-4158-BB16-A1EB5C865F0B}"/>
    <cellStyle name="Normal 2 2" xfId="2" xr:uid="{FE1153A4-41A7-40DC-9196-9B2002F1B165}"/>
  </cellStyles>
  <dxfs count="3326">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ill>
        <patternFill>
          <bgColor rgb="FFFFC000"/>
        </patternFill>
      </fill>
    </dxf>
    <dxf>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FF0000"/>
        </patternFill>
      </fill>
    </dxf>
    <dxf>
      <font>
        <color theme="1"/>
      </font>
      <fill>
        <patternFill>
          <bgColor rgb="FF92D050"/>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rgb="FFFFC000"/>
        </patternFill>
      </fill>
    </dxf>
    <dxf>
      <font>
        <color theme="1"/>
      </font>
      <fill>
        <patternFill>
          <bgColor theme="7" tint="0.39994506668294322"/>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rgb="FFFFC000"/>
        </patternFill>
      </fill>
    </dxf>
    <dxf>
      <font>
        <color theme="1"/>
      </font>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FF0000"/>
        </patternFill>
      </fill>
    </dxf>
    <dxf>
      <fill>
        <patternFill>
          <bgColor rgb="FFFFC000"/>
        </patternFill>
      </fill>
    </dxf>
    <dxf>
      <fill>
        <patternFill>
          <bgColor rgb="FFFFFF00"/>
        </patternFill>
      </fill>
    </dxf>
    <dxf>
      <fill>
        <patternFill>
          <bgColor rgb="FF00B050"/>
        </patternFill>
      </fill>
    </dxf>
    <dxf>
      <font>
        <color theme="1"/>
      </font>
      <fill>
        <patternFill>
          <bgColor theme="7" tint="0.39994506668294322"/>
        </patternFill>
      </fill>
    </dxf>
    <dxf>
      <fill>
        <patternFill>
          <bgColor rgb="FFFF0000"/>
        </patternFill>
      </fill>
    </dxf>
    <dxf>
      <fill>
        <patternFill>
          <bgColor rgb="FFFFC0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C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ill>
        <patternFill>
          <bgColor rgb="FF00B050"/>
        </patternFill>
      </fill>
    </dxf>
    <dxf>
      <fill>
        <patternFill>
          <bgColor rgb="FF00B050"/>
        </patternFill>
      </fill>
    </dxf>
    <dxf>
      <fill>
        <patternFill>
          <bgColor rgb="FF00B050"/>
        </patternFill>
      </fill>
    </dxf>
    <dxf>
      <fill>
        <patternFill>
          <bgColor rgb="FFFFFF00"/>
        </patternFill>
      </fill>
    </dxf>
    <dxf>
      <fill>
        <patternFill>
          <bgColor rgb="FFFFFF00"/>
        </patternFill>
      </fill>
    </dxf>
    <dxf>
      <fill>
        <patternFill>
          <bgColor rgb="FFFFFF00"/>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Calibri"/>
        <scheme val="minor"/>
      </font>
      <fill>
        <patternFill patternType="none">
          <fgColor indexed="64"/>
          <bgColor indexed="65"/>
        </patternFill>
      </fill>
    </dxf>
    <dxf>
      <font>
        <b val="0"/>
        <i val="0"/>
        <strike val="0"/>
        <condense val="0"/>
        <extend val="0"/>
        <outline val="0"/>
        <shadow val="0"/>
        <u val="none"/>
        <vertAlign val="baseline"/>
        <sz val="16"/>
        <color rgb="FFFF0000"/>
        <name val="Arial Narrow"/>
        <scheme val="none"/>
      </font>
      <fill>
        <patternFill patternType="none">
          <fgColor indexed="64"/>
          <bgColor indexed="65"/>
        </patternFill>
      </fill>
      <alignment horizontal="general" vertical="center" textRotation="0" wrapText="0" indent="0" justifyLastLine="0" shrinkToFit="0" readingOrder="0"/>
    </dxf>
    <dxf>
      <numFmt numFmtId="13" formatCode="0%"/>
    </dxf>
    <dxf>
      <numFmt numFmtId="13" formatCode="0%"/>
    </dxf>
    <dxf>
      <numFmt numFmtId="13" formatCode="0%"/>
    </dxf>
    <dxf>
      <numFmt numFmtId="13" formatCode="0%"/>
    </dxf>
    <dxf>
      <numFmt numFmtId="13" formatCode="0%"/>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auto="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auto="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auto="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auto="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auto="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auto="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auto="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auto="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000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
      <font>
        <color theme="1"/>
      </font>
      <fill>
        <patternFill>
          <bgColor rgb="FFFFC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FFC000"/>
        </patternFill>
      </fill>
    </dxf>
    <dxf>
      <font>
        <color theme="1"/>
      </font>
      <fill>
        <patternFill>
          <bgColor rgb="FF92D05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auto="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rgb="FF92D050"/>
        </patternFill>
      </fill>
    </dxf>
    <dxf>
      <font>
        <color theme="1"/>
      </font>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FF0000"/>
        </patternFill>
      </fill>
    </dxf>
    <dxf>
      <font>
        <color theme="1"/>
      </font>
      <fill>
        <patternFill>
          <bgColor theme="7" tint="0.39994506668294322"/>
        </patternFill>
      </fill>
    </dxf>
    <dxf>
      <font>
        <color theme="1"/>
      </font>
      <fill>
        <patternFill>
          <bgColor rgb="FF92D050"/>
        </patternFill>
      </fill>
    </dxf>
    <dxf>
      <font>
        <color theme="1"/>
      </font>
      <fill>
        <patternFill>
          <bgColor rgb="FFFFC000"/>
        </patternFill>
      </fill>
    </dxf>
    <dxf>
      <font>
        <color theme="1"/>
      </font>
      <fill>
        <patternFill>
          <bgColor rgb="FFFF0000"/>
        </patternFill>
      </fill>
    </dxf>
    <dxf>
      <font>
        <color theme="1"/>
      </font>
      <fill>
        <patternFill>
          <bgColor rgb="FF92D050"/>
        </patternFill>
      </fill>
    </dxf>
    <dxf>
      <font>
        <color theme="1"/>
      </font>
      <fill>
        <patternFill>
          <bgColor rgb="FF00B050"/>
        </patternFill>
      </fill>
    </dxf>
    <dxf>
      <font>
        <color theme="1"/>
      </font>
      <fill>
        <patternFill>
          <bgColor theme="7" tint="0.39994506668294322"/>
        </patternFill>
      </fill>
    </dxf>
    <dxf>
      <font>
        <color theme="1"/>
      </font>
      <fill>
        <patternFill>
          <bgColor rgb="FFFFC000"/>
        </patternFill>
      </fill>
    </dxf>
    <dxf>
      <fill>
        <patternFill>
          <bgColor rgb="FFFFC000"/>
        </patternFill>
      </fill>
    </dxf>
    <dxf>
      <font>
        <color theme="1"/>
      </font>
      <fill>
        <patternFill>
          <bgColor rgb="FFFF0000"/>
        </patternFill>
      </fill>
    </dxf>
    <dxf>
      <font>
        <color theme="1"/>
      </font>
      <fill>
        <patternFill>
          <bgColor rgb="FFFF000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5700"/>
      </font>
      <fill>
        <patternFill>
          <bgColor rgb="FFFFEB9C"/>
        </patternFill>
      </fill>
    </dxf>
    <dxf>
      <font>
        <color rgb="FF9C0006"/>
      </font>
      <fill>
        <patternFill>
          <bgColor rgb="FFFFC7CE"/>
        </patternFill>
      </fill>
    </dxf>
    <dxf>
      <fill>
        <patternFill>
          <bgColor rgb="FFFFC7CE"/>
        </patternFill>
      </fill>
    </dxf>
    <dxf>
      <fill>
        <patternFill>
          <bgColor theme="9"/>
        </patternFill>
      </fill>
    </dxf>
    <dxf>
      <fill>
        <patternFill>
          <bgColor theme="9"/>
        </patternFill>
      </fill>
    </dxf>
    <dxf>
      <fill>
        <patternFill>
          <bgColor theme="9"/>
        </patternFill>
      </fill>
    </dxf>
    <dxf>
      <font>
        <color theme="1"/>
      </font>
    </dxf>
    <dxf>
      <fill>
        <patternFill>
          <bgColor rgb="FF92D050"/>
        </patternFill>
      </fill>
    </dxf>
    <dxf>
      <fill>
        <patternFill>
          <bgColor rgb="FF00B050"/>
        </patternFill>
      </fill>
    </dxf>
    <dxf>
      <fill>
        <patternFill>
          <bgColor rgb="FF92D050"/>
        </patternFill>
      </fill>
    </dxf>
    <dxf>
      <fill>
        <patternFill>
          <bgColor theme="7" tint="0.59996337778862885"/>
        </patternFill>
      </fill>
    </dxf>
    <dxf>
      <font>
        <color auto="1"/>
      </font>
    </dxf>
    <dxf>
      <fill>
        <patternFill>
          <bgColor theme="7" tint="0.39994506668294322"/>
        </patternFill>
      </fill>
    </dxf>
    <dxf>
      <font>
        <color theme="1"/>
      </font>
      <fill>
        <patternFill>
          <bgColor rgb="FFFFC000"/>
        </patternFill>
      </fill>
    </dxf>
    <dxf>
      <font>
        <color theme="1"/>
      </font>
      <fill>
        <patternFill>
          <bgColor rgb="FFFF0000"/>
        </patternFill>
      </fill>
    </dxf>
    <dxf>
      <font>
        <color theme="1"/>
      </font>
      <fill>
        <patternFill>
          <bgColor rgb="FF00B050"/>
        </patternFill>
      </fill>
    </dxf>
    <dxf>
      <font>
        <color theme="1"/>
      </font>
      <fill>
        <patternFill>
          <bgColor rgb="FF92D05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externalLink" Target="externalLinks/externalLink2.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eetMetadata" Target="metadata.xml"/><Relationship Id="rId10" Type="http://schemas.openxmlformats.org/officeDocument/2006/relationships/worksheet" Target="worksheets/sheet10.xml"/><Relationship Id="rId19" Type="http://schemas.openxmlformats.org/officeDocument/2006/relationships/pivotCacheDefinition" Target="pivotCache/pivotCacheDefinition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4.jpeg"/><Relationship Id="rId4" Type="http://schemas.openxmlformats.org/officeDocument/2006/relationships/image" Target="../media/image5.png"/></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6.jpeg"/><Relationship Id="rId4" Type="http://schemas.openxmlformats.org/officeDocument/2006/relationships/image" Target="../media/image5.png"/></Relationships>
</file>

<file path=xl/drawings/_rels/drawing4.xml.rels><?xml version="1.0" encoding="UTF-8" standalone="yes"?>
<Relationships xmlns="http://schemas.openxmlformats.org/package/2006/relationships"><Relationship Id="rId1" Type="http://schemas.openxmlformats.org/officeDocument/2006/relationships/image" Target="../media/image7.png"/></Relationships>
</file>

<file path=xl/drawings/_rels/drawing5.xml.rels><?xml version="1.0" encoding="UTF-8" standalone="yes"?>
<Relationships xmlns="http://schemas.openxmlformats.org/package/2006/relationships"><Relationship Id="rId1" Type="http://schemas.openxmlformats.org/officeDocument/2006/relationships/image" Target="../media/image7.png"/></Relationships>
</file>

<file path=xl/drawings/_rels/drawing6.xml.rels><?xml version="1.0" encoding="UTF-8" standalone="yes"?>
<Relationships xmlns="http://schemas.openxmlformats.org/package/2006/relationships"><Relationship Id="rId1" Type="http://schemas.openxmlformats.org/officeDocument/2006/relationships/image" Target="../media/image7.png"/></Relationships>
</file>

<file path=xl/drawings/_rels/drawing7.xml.rels><?xml version="1.0" encoding="UTF-8" standalone="yes"?>
<Relationships xmlns="http://schemas.openxmlformats.org/package/2006/relationships"><Relationship Id="rId1" Type="http://schemas.openxmlformats.org/officeDocument/2006/relationships/image" Target="../media/image7.png"/></Relationships>
</file>

<file path=xl/drawings/_rels/drawing8.xml.rels><?xml version="1.0" encoding="UTF-8" standalone="yes"?>
<Relationships xmlns="http://schemas.openxmlformats.org/package/2006/relationships"><Relationship Id="rId1" Type="http://schemas.openxmlformats.org/officeDocument/2006/relationships/image" Target="../media/image7.pn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139700</xdr:rowOff>
    </xdr:from>
    <xdr:ext cx="2505074" cy="914400"/>
    <xdr:pic>
      <xdr:nvPicPr>
        <xdr:cNvPr id="4" name="Imagen 3">
          <a:extLst>
            <a:ext uri="{FF2B5EF4-FFF2-40B4-BE49-F238E27FC236}">
              <a16:creationId xmlns:a16="http://schemas.microsoft.com/office/drawing/2014/main" id="{07949EE5-0DFE-4F23-9EBB-8C1281065AFD}"/>
            </a:ext>
          </a:extLst>
        </xdr:cNvPr>
        <xdr:cNvPicPr>
          <a:picLocks noChangeAspect="1"/>
        </xdr:cNvPicPr>
      </xdr:nvPicPr>
      <xdr:blipFill>
        <a:blip xmlns:r="http://schemas.openxmlformats.org/officeDocument/2006/relationships" r:embed="rId1"/>
        <a:stretch>
          <a:fillRect/>
        </a:stretch>
      </xdr:blipFill>
      <xdr:spPr>
        <a:xfrm>
          <a:off x="0" y="139700"/>
          <a:ext cx="2505074" cy="914400"/>
        </a:xfrm>
        <a:prstGeom prst="rect">
          <a:avLst/>
        </a:prstGeom>
      </xdr:spPr>
    </xdr:pic>
    <xdr:clientData/>
  </xdr:oneCellAnchor>
  <xdr:twoCellAnchor>
    <xdr:from>
      <xdr:col>6</xdr:col>
      <xdr:colOff>482600</xdr:colOff>
      <xdr:row>0</xdr:row>
      <xdr:rowOff>260350</xdr:rowOff>
    </xdr:from>
    <xdr:to>
      <xdr:col>7</xdr:col>
      <xdr:colOff>327024</xdr:colOff>
      <xdr:row>2</xdr:row>
      <xdr:rowOff>127000</xdr:rowOff>
    </xdr:to>
    <xdr:grpSp>
      <xdr:nvGrpSpPr>
        <xdr:cNvPr id="5" name="Group 8">
          <a:extLst>
            <a:ext uri="{FF2B5EF4-FFF2-40B4-BE49-F238E27FC236}">
              <a16:creationId xmlns:a16="http://schemas.microsoft.com/office/drawing/2014/main" id="{DD77865D-3137-4C44-9888-338E7CAD30E8}"/>
            </a:ext>
          </a:extLst>
        </xdr:cNvPr>
        <xdr:cNvGrpSpPr>
          <a:grpSpLocks/>
        </xdr:cNvGrpSpPr>
      </xdr:nvGrpSpPr>
      <xdr:grpSpPr bwMode="auto">
        <a:xfrm>
          <a:off x="6988175" y="260350"/>
          <a:ext cx="673099" cy="590550"/>
          <a:chOff x="2381" y="720"/>
          <a:chExt cx="3154" cy="65"/>
        </a:xfrm>
      </xdr:grpSpPr>
      <xdr:pic>
        <xdr:nvPicPr>
          <xdr:cNvPr id="6" name="6 Imagen">
            <a:extLst>
              <a:ext uri="{FF2B5EF4-FFF2-40B4-BE49-F238E27FC236}">
                <a16:creationId xmlns:a16="http://schemas.microsoft.com/office/drawing/2014/main" id="{53517378-D0AE-4161-BFC6-F13AFA85398B}"/>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7" name="7 Imagen">
            <a:extLst>
              <a:ext uri="{FF2B5EF4-FFF2-40B4-BE49-F238E27FC236}">
                <a16:creationId xmlns:a16="http://schemas.microsoft.com/office/drawing/2014/main" id="{443C74A5-02A7-43D4-B226-A7DD9D5A217A}"/>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xdr:from>
      <xdr:col>7</xdr:col>
      <xdr:colOff>31750</xdr:colOff>
      <xdr:row>0</xdr:row>
      <xdr:rowOff>273050</xdr:rowOff>
    </xdr:from>
    <xdr:to>
      <xdr:col>9</xdr:col>
      <xdr:colOff>104775</xdr:colOff>
      <xdr:row>3</xdr:row>
      <xdr:rowOff>31749</xdr:rowOff>
    </xdr:to>
    <xdr:sp macro="" textlink="">
      <xdr:nvSpPr>
        <xdr:cNvPr id="8" name="CuadroTexto 4">
          <a:extLst>
            <a:ext uri="{FF2B5EF4-FFF2-40B4-BE49-F238E27FC236}">
              <a16:creationId xmlns:a16="http://schemas.microsoft.com/office/drawing/2014/main" id="{3B1E5441-8259-47DB-9280-D42B635243B3}"/>
            </a:ext>
          </a:extLst>
        </xdr:cNvPr>
        <xdr:cNvSpPr txBox="1"/>
      </xdr:nvSpPr>
      <xdr:spPr>
        <a:xfrm>
          <a:off x="5365750" y="187325"/>
          <a:ext cx="1597025" cy="415924"/>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28575</xdr:colOff>
      <xdr:row>0</xdr:row>
      <xdr:rowOff>19051</xdr:rowOff>
    </xdr:from>
    <xdr:to>
      <xdr:col>0</xdr:col>
      <xdr:colOff>2409824</xdr:colOff>
      <xdr:row>3</xdr:row>
      <xdr:rowOff>0</xdr:rowOff>
    </xdr:to>
    <xdr:pic>
      <xdr:nvPicPr>
        <xdr:cNvPr id="2" name="18 Imagen" descr="Logo CSJ RGB_01">
          <a:extLst>
            <a:ext uri="{FF2B5EF4-FFF2-40B4-BE49-F238E27FC236}">
              <a16:creationId xmlns:a16="http://schemas.microsoft.com/office/drawing/2014/main" id="{E6806CC6-C6BC-4B00-8299-9AB727AC524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28575" y="19051"/>
          <a:ext cx="2362199" cy="46672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4</xdr:col>
      <xdr:colOff>1043517</xdr:colOff>
      <xdr:row>0</xdr:row>
      <xdr:rowOff>0</xdr:rowOff>
    </xdr:from>
    <xdr:to>
      <xdr:col>4</xdr:col>
      <xdr:colOff>2786592</xdr:colOff>
      <xdr:row>1</xdr:row>
      <xdr:rowOff>84667</xdr:rowOff>
    </xdr:to>
    <xdr:sp macro="" textlink="">
      <xdr:nvSpPr>
        <xdr:cNvPr id="3" name="CuadroTexto 4">
          <a:extLst>
            <a:ext uri="{FF2B5EF4-FFF2-40B4-BE49-F238E27FC236}">
              <a16:creationId xmlns:a16="http://schemas.microsoft.com/office/drawing/2014/main" id="{F3BD71F8-746C-45CA-B227-FE74AB9D4C17}"/>
            </a:ext>
          </a:extLst>
        </xdr:cNvPr>
        <xdr:cNvSpPr txBox="1"/>
      </xdr:nvSpPr>
      <xdr:spPr>
        <a:xfrm>
          <a:off x="7939617" y="0"/>
          <a:ext cx="1743075" cy="246592"/>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xdr:from>
      <xdr:col>4</xdr:col>
      <xdr:colOff>159809</xdr:colOff>
      <xdr:row>1</xdr:row>
      <xdr:rowOff>7409</xdr:rowOff>
    </xdr:from>
    <xdr:to>
      <xdr:col>5</xdr:col>
      <xdr:colOff>0</xdr:colOff>
      <xdr:row>2</xdr:row>
      <xdr:rowOff>80434</xdr:rowOff>
    </xdr:to>
    <xdr:grpSp>
      <xdr:nvGrpSpPr>
        <xdr:cNvPr id="4" name="Group 8">
          <a:extLst>
            <a:ext uri="{FF2B5EF4-FFF2-40B4-BE49-F238E27FC236}">
              <a16:creationId xmlns:a16="http://schemas.microsoft.com/office/drawing/2014/main" id="{FF8639F0-2D9B-45A6-A7E5-35175127932A}"/>
            </a:ext>
          </a:extLst>
        </xdr:cNvPr>
        <xdr:cNvGrpSpPr>
          <a:grpSpLocks/>
        </xdr:cNvGrpSpPr>
      </xdr:nvGrpSpPr>
      <xdr:grpSpPr bwMode="auto">
        <a:xfrm>
          <a:off x="7065434" y="174097"/>
          <a:ext cx="2733410" cy="239712"/>
          <a:chOff x="2381" y="720"/>
          <a:chExt cx="3154" cy="65"/>
        </a:xfrm>
      </xdr:grpSpPr>
      <xdr:pic>
        <xdr:nvPicPr>
          <xdr:cNvPr id="5" name="6 Imagen">
            <a:extLst>
              <a:ext uri="{FF2B5EF4-FFF2-40B4-BE49-F238E27FC236}">
                <a16:creationId xmlns:a16="http://schemas.microsoft.com/office/drawing/2014/main" id="{AB3220B6-E05B-42FC-A2A5-66C1BB6B839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6" name="7 Imagen">
            <a:extLst>
              <a:ext uri="{FF2B5EF4-FFF2-40B4-BE49-F238E27FC236}">
                <a16:creationId xmlns:a16="http://schemas.microsoft.com/office/drawing/2014/main" id="{703E99CA-DB43-4273-ACCC-AAE069CB8A96}"/>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4</xdr:col>
      <xdr:colOff>1192742</xdr:colOff>
      <xdr:row>1</xdr:row>
      <xdr:rowOff>100541</xdr:rowOff>
    </xdr:from>
    <xdr:to>
      <xdr:col>4</xdr:col>
      <xdr:colOff>2726268</xdr:colOff>
      <xdr:row>3</xdr:row>
      <xdr:rowOff>50920</xdr:rowOff>
    </xdr:to>
    <xdr:pic>
      <xdr:nvPicPr>
        <xdr:cNvPr id="7" name="Imagen 6">
          <a:extLst>
            <a:ext uri="{FF2B5EF4-FFF2-40B4-BE49-F238E27FC236}">
              <a16:creationId xmlns:a16="http://schemas.microsoft.com/office/drawing/2014/main" id="{407251D4-0F75-4AA4-B414-D529244F5F01}"/>
            </a:ext>
          </a:extLst>
        </xdr:cNvPr>
        <xdr:cNvPicPr>
          <a:picLocks noChangeAspect="1"/>
        </xdr:cNvPicPr>
      </xdr:nvPicPr>
      <xdr:blipFill>
        <a:blip xmlns:r="http://schemas.openxmlformats.org/officeDocument/2006/relationships" r:embed="rId4"/>
        <a:stretch>
          <a:fillRect/>
        </a:stretch>
      </xdr:blipFill>
      <xdr:spPr>
        <a:xfrm>
          <a:off x="8088842" y="262466"/>
          <a:ext cx="1533526" cy="274229"/>
        </a:xfrm>
        <a:prstGeom prst="rect">
          <a:avLst/>
        </a:prstGeom>
      </xdr:spPr>
    </xdr:pic>
    <xdr:clientData/>
  </xdr:twoCellAnchor>
  <xdr:oneCellAnchor>
    <xdr:from>
      <xdr:col>6</xdr:col>
      <xdr:colOff>250031</xdr:colOff>
      <xdr:row>4</xdr:row>
      <xdr:rowOff>308662</xdr:rowOff>
    </xdr:from>
    <xdr:ext cx="1539240" cy="1508760"/>
    <xdr:sp macro="" textlink="">
      <xdr:nvSpPr>
        <xdr:cNvPr id="8" name="CuadroTexto 7">
          <a:extLst>
            <a:ext uri="{FF2B5EF4-FFF2-40B4-BE49-F238E27FC236}">
              <a16:creationId xmlns:a16="http://schemas.microsoft.com/office/drawing/2014/main" id="{029819BA-69B5-4C5E-AFDF-0D4742FA95B5}"/>
            </a:ext>
          </a:extLst>
        </xdr:cNvPr>
        <xdr:cNvSpPr txBox="1"/>
      </xdr:nvSpPr>
      <xdr:spPr>
        <a:xfrm>
          <a:off x="10756106" y="956362"/>
          <a:ext cx="1539240" cy="1508760"/>
        </a:xfrm>
        <a:prstGeom prst="rect">
          <a:avLst/>
        </a:prstGeom>
        <a:solidFill>
          <a:srgbClr val="FFC0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s-CO" sz="1100"/>
            <a:t>Columnas</a:t>
          </a:r>
          <a:r>
            <a:rPr lang="es-CO" sz="1100" baseline="0"/>
            <a:t> B y D, (No.) enumerar secuencialmente .</a:t>
          </a:r>
        </a:p>
        <a:p>
          <a:r>
            <a:rPr lang="es-CO" sz="1100" baseline="0"/>
            <a:t>Un factor temático puede tener muchos factores específicos, no siempre es una relacion 1 a 1</a:t>
          </a:r>
        </a:p>
        <a:p>
          <a:endParaRPr lang="es-CO" sz="1100" baseline="0"/>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28575</xdr:rowOff>
    </xdr:from>
    <xdr:to>
      <xdr:col>0</xdr:col>
      <xdr:colOff>1666875</xdr:colOff>
      <xdr:row>2</xdr:row>
      <xdr:rowOff>0</xdr:rowOff>
    </xdr:to>
    <xdr:pic>
      <xdr:nvPicPr>
        <xdr:cNvPr id="2" name="18 Imagen" descr="Logo CSJ RGB_01">
          <a:extLst>
            <a:ext uri="{FF2B5EF4-FFF2-40B4-BE49-F238E27FC236}">
              <a16:creationId xmlns:a16="http://schemas.microsoft.com/office/drawing/2014/main" id="{336251D5-2694-4CA2-93CF-B381EC7B1097}"/>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28575"/>
          <a:ext cx="1666875" cy="4953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5</xdr:col>
      <xdr:colOff>1162050</xdr:colOff>
      <xdr:row>0</xdr:row>
      <xdr:rowOff>38100</xdr:rowOff>
    </xdr:from>
    <xdr:to>
      <xdr:col>5</xdr:col>
      <xdr:colOff>2905125</xdr:colOff>
      <xdr:row>1</xdr:row>
      <xdr:rowOff>171449</xdr:rowOff>
    </xdr:to>
    <xdr:sp macro="" textlink="">
      <xdr:nvSpPr>
        <xdr:cNvPr id="3" name="CuadroTexto 4">
          <a:extLst>
            <a:ext uri="{FF2B5EF4-FFF2-40B4-BE49-F238E27FC236}">
              <a16:creationId xmlns:a16="http://schemas.microsoft.com/office/drawing/2014/main" id="{FA483A7A-26F6-498E-9E58-421476306950}"/>
            </a:ext>
          </a:extLst>
        </xdr:cNvPr>
        <xdr:cNvSpPr txBox="1"/>
      </xdr:nvSpPr>
      <xdr:spPr>
        <a:xfrm>
          <a:off x="8829675" y="38100"/>
          <a:ext cx="1047750" cy="419099"/>
        </a:xfrm>
        <a:prstGeom prst="rect">
          <a:avLst/>
        </a:prstGeom>
        <a:noFill/>
      </xdr:spPr>
      <xdr:txBody>
        <a:bodyPr wrap="square" rtlCol="0">
          <a:noAutofit/>
        </a:bodyPr>
        <a:lstStyle>
          <a:defPPr>
            <a:defRPr lang="es-CO"/>
          </a:defPPr>
          <a:lvl1pPr marL="0" algn="l" defTabSz="914400" rtl="0" eaLnBrk="1" latinLnBrk="0" hangingPunct="1">
            <a:defRPr sz="1800" kern="1200">
              <a:solidFill>
                <a:schemeClr val="tx1"/>
              </a:solidFill>
              <a:latin typeface="+mn-lt"/>
              <a:ea typeface="+mn-ea"/>
              <a:cs typeface="+mn-cs"/>
            </a:defRPr>
          </a:lvl1pPr>
          <a:lvl2pPr marL="457200" algn="l" defTabSz="914400" rtl="0" eaLnBrk="1" latinLnBrk="0" hangingPunct="1">
            <a:defRPr sz="1800" kern="1200">
              <a:solidFill>
                <a:schemeClr val="tx1"/>
              </a:solidFill>
              <a:latin typeface="+mn-lt"/>
              <a:ea typeface="+mn-ea"/>
              <a:cs typeface="+mn-cs"/>
            </a:defRPr>
          </a:lvl2pPr>
          <a:lvl3pPr marL="914400" algn="l" defTabSz="914400" rtl="0" eaLnBrk="1" latinLnBrk="0" hangingPunct="1">
            <a:defRPr sz="1800" kern="1200">
              <a:solidFill>
                <a:schemeClr val="tx1"/>
              </a:solidFill>
              <a:latin typeface="+mn-lt"/>
              <a:ea typeface="+mn-ea"/>
              <a:cs typeface="+mn-cs"/>
            </a:defRPr>
          </a:lvl3pPr>
          <a:lvl4pPr marL="1371600" algn="l" defTabSz="914400" rtl="0" eaLnBrk="1" latinLnBrk="0" hangingPunct="1">
            <a:defRPr sz="1800" kern="1200">
              <a:solidFill>
                <a:schemeClr val="tx1"/>
              </a:solidFill>
              <a:latin typeface="+mn-lt"/>
              <a:ea typeface="+mn-ea"/>
              <a:cs typeface="+mn-cs"/>
            </a:defRPr>
          </a:lvl4pPr>
          <a:lvl5pPr marL="1828800" algn="l" defTabSz="914400" rtl="0" eaLnBrk="1" latinLnBrk="0" hangingPunct="1">
            <a:defRPr sz="1800" kern="1200">
              <a:solidFill>
                <a:schemeClr val="tx1"/>
              </a:solidFill>
              <a:latin typeface="+mn-lt"/>
              <a:ea typeface="+mn-ea"/>
              <a:cs typeface="+mn-cs"/>
            </a:defRPr>
          </a:lvl5pPr>
          <a:lvl6pPr marL="2286000" algn="l" defTabSz="914400" rtl="0" eaLnBrk="1" latinLnBrk="0" hangingPunct="1">
            <a:defRPr sz="1800" kern="1200">
              <a:solidFill>
                <a:schemeClr val="tx1"/>
              </a:solidFill>
              <a:latin typeface="+mn-lt"/>
              <a:ea typeface="+mn-ea"/>
              <a:cs typeface="+mn-cs"/>
            </a:defRPr>
          </a:lvl6pPr>
          <a:lvl7pPr marL="2743200" algn="l" defTabSz="914400" rtl="0" eaLnBrk="1" latinLnBrk="0" hangingPunct="1">
            <a:defRPr sz="1800" kern="1200">
              <a:solidFill>
                <a:schemeClr val="tx1"/>
              </a:solidFill>
              <a:latin typeface="+mn-lt"/>
              <a:ea typeface="+mn-ea"/>
              <a:cs typeface="+mn-cs"/>
            </a:defRPr>
          </a:lvl7pPr>
          <a:lvl8pPr marL="3200400" algn="l" defTabSz="914400" rtl="0" eaLnBrk="1" latinLnBrk="0" hangingPunct="1">
            <a:defRPr sz="1800" kern="1200">
              <a:solidFill>
                <a:schemeClr val="tx1"/>
              </a:solidFill>
              <a:latin typeface="+mn-lt"/>
              <a:ea typeface="+mn-ea"/>
              <a:cs typeface="+mn-cs"/>
            </a:defRPr>
          </a:lvl8pPr>
          <a:lvl9pPr marL="3657600" algn="l" defTabSz="914400" rtl="0" eaLnBrk="1" latinLnBrk="0" hangingPunct="1">
            <a:defRPr sz="1800" kern="1200">
              <a:solidFill>
                <a:schemeClr val="tx1"/>
              </a:solidFill>
              <a:latin typeface="+mn-lt"/>
              <a:ea typeface="+mn-ea"/>
              <a:cs typeface="+mn-cs"/>
            </a:defRPr>
          </a:lvl9pPr>
        </a:lstStyle>
        <a:p>
          <a:pPr algn="ctr"/>
          <a:r>
            <a:rPr lang="es-CO" sz="2000" b="1">
              <a:solidFill>
                <a:schemeClr val="accent5">
                  <a:lumMod val="75000"/>
                </a:schemeClr>
              </a:solidFill>
            </a:rPr>
            <a:t>SIGCMA</a:t>
          </a:r>
          <a:endParaRPr lang="es-CO" sz="2000">
            <a:solidFill>
              <a:schemeClr val="accent5">
                <a:lumMod val="75000"/>
              </a:schemeClr>
            </a:solidFill>
          </a:endParaRPr>
        </a:p>
      </xdr:txBody>
    </xdr:sp>
    <xdr:clientData/>
  </xdr:twoCellAnchor>
  <xdr:twoCellAnchor>
    <xdr:from>
      <xdr:col>5</xdr:col>
      <xdr:colOff>38101</xdr:colOff>
      <xdr:row>1</xdr:row>
      <xdr:rowOff>161925</xdr:rowOff>
    </xdr:from>
    <xdr:to>
      <xdr:col>6</xdr:col>
      <xdr:colOff>0</xdr:colOff>
      <xdr:row>2</xdr:row>
      <xdr:rowOff>0</xdr:rowOff>
    </xdr:to>
    <xdr:grpSp>
      <xdr:nvGrpSpPr>
        <xdr:cNvPr id="4" name="Group 8">
          <a:extLst>
            <a:ext uri="{FF2B5EF4-FFF2-40B4-BE49-F238E27FC236}">
              <a16:creationId xmlns:a16="http://schemas.microsoft.com/office/drawing/2014/main" id="{B52BCF0F-2E01-44E2-B191-29AD3F6FE2EA}"/>
            </a:ext>
          </a:extLst>
        </xdr:cNvPr>
        <xdr:cNvGrpSpPr>
          <a:grpSpLocks/>
        </xdr:cNvGrpSpPr>
      </xdr:nvGrpSpPr>
      <xdr:grpSpPr bwMode="auto">
        <a:xfrm>
          <a:off x="7705726" y="447675"/>
          <a:ext cx="2171699" cy="76200"/>
          <a:chOff x="2381" y="720"/>
          <a:chExt cx="3154" cy="65"/>
        </a:xfrm>
      </xdr:grpSpPr>
      <xdr:pic>
        <xdr:nvPicPr>
          <xdr:cNvPr id="5" name="6 Imagen">
            <a:extLst>
              <a:ext uri="{FF2B5EF4-FFF2-40B4-BE49-F238E27FC236}">
                <a16:creationId xmlns:a16="http://schemas.microsoft.com/office/drawing/2014/main" id="{48E752EA-8D4A-429C-ACE9-2411CF5E61B0}"/>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381" y="720"/>
            <a:ext cx="1417"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6" name="7 Imagen">
            <a:extLst>
              <a:ext uri="{FF2B5EF4-FFF2-40B4-BE49-F238E27FC236}">
                <a16:creationId xmlns:a16="http://schemas.microsoft.com/office/drawing/2014/main" id="{D8217F98-9795-4E06-A21B-42D7EA816017}"/>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200" y="720"/>
            <a:ext cx="335" cy="6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clientData/>
  </xdr:twoCellAnchor>
  <xdr:twoCellAnchor editAs="oneCell">
    <xdr:from>
      <xdr:col>5</xdr:col>
      <xdr:colOff>1266824</xdr:colOff>
      <xdr:row>1</xdr:row>
      <xdr:rowOff>57150</xdr:rowOff>
    </xdr:from>
    <xdr:to>
      <xdr:col>6</xdr:col>
      <xdr:colOff>590550</xdr:colOff>
      <xdr:row>2</xdr:row>
      <xdr:rowOff>90079</xdr:rowOff>
    </xdr:to>
    <xdr:pic>
      <xdr:nvPicPr>
        <xdr:cNvPr id="7" name="Imagen 6">
          <a:extLst>
            <a:ext uri="{FF2B5EF4-FFF2-40B4-BE49-F238E27FC236}">
              <a16:creationId xmlns:a16="http://schemas.microsoft.com/office/drawing/2014/main" id="{14B05A66-E26C-4716-A0F9-1108F4137C7D}"/>
            </a:ext>
          </a:extLst>
        </xdr:cNvPr>
        <xdr:cNvPicPr>
          <a:picLocks noChangeAspect="1"/>
        </xdr:cNvPicPr>
      </xdr:nvPicPr>
      <xdr:blipFill>
        <a:blip xmlns:r="http://schemas.openxmlformats.org/officeDocument/2006/relationships" r:embed="rId4"/>
        <a:stretch>
          <a:fillRect/>
        </a:stretch>
      </xdr:blipFill>
      <xdr:spPr>
        <a:xfrm>
          <a:off x="8934449" y="342900"/>
          <a:ext cx="1533526" cy="271054"/>
        </a:xfrm>
        <a:prstGeom prst="rect">
          <a:avLst/>
        </a:prstGeom>
      </xdr:spPr>
    </xdr:pic>
    <xdr:clientData/>
  </xdr:twoCellAnchor>
  <xdr:oneCellAnchor>
    <xdr:from>
      <xdr:col>6</xdr:col>
      <xdr:colOff>299084</xdr:colOff>
      <xdr:row>5</xdr:row>
      <xdr:rowOff>85726</xdr:rowOff>
    </xdr:from>
    <xdr:ext cx="3920491" cy="3962400"/>
    <xdr:sp macro="" textlink="">
      <xdr:nvSpPr>
        <xdr:cNvPr id="8" name="CuadroTexto 7">
          <a:extLst>
            <a:ext uri="{FF2B5EF4-FFF2-40B4-BE49-F238E27FC236}">
              <a16:creationId xmlns:a16="http://schemas.microsoft.com/office/drawing/2014/main" id="{1ACDBEE8-354F-4007-BABB-4031FF5251CC}"/>
            </a:ext>
          </a:extLst>
        </xdr:cNvPr>
        <xdr:cNvSpPr txBox="1"/>
      </xdr:nvSpPr>
      <xdr:spPr>
        <a:xfrm>
          <a:off x="10176509" y="1800226"/>
          <a:ext cx="3920491" cy="3962400"/>
        </a:xfrm>
        <a:prstGeom prst="rect">
          <a:avLst/>
        </a:prstGeom>
        <a:solidFill>
          <a:srgbClr val="FFC000"/>
        </a:solid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lang="es-CO" sz="1100"/>
            <a:t>Tener en</a:t>
          </a:r>
          <a:r>
            <a:rPr lang="es-CO" sz="1100" baseline="0"/>
            <a:t> cuenta-.</a:t>
          </a:r>
        </a:p>
        <a:p>
          <a:r>
            <a:rPr lang="es-CO" sz="1100" baseline="0"/>
            <a:t>1- La estrategia ( Columna A),  es la forma como se va a gestionar la debilidad o la fortaleza( contexto interno) o la amenaza y la oportunidad ( contexto externo).</a:t>
          </a:r>
        </a:p>
        <a:p>
          <a:endParaRPr lang="es-CO" sz="1100" baseline="0"/>
        </a:p>
        <a:p>
          <a:r>
            <a:rPr lang="es-CO" sz="1100" baseline="0"/>
            <a:t>2. Columnas (B,C;D;E)</a:t>
          </a:r>
        </a:p>
        <a:p>
          <a:r>
            <a:rPr lang="es-CO" sz="1100" baseline="0"/>
            <a:t>Copiar el numero que corresponde, segun la debilidad , oportunidad, fortaleza o amenaza identificada.</a:t>
          </a:r>
        </a:p>
        <a:p>
          <a:r>
            <a:rPr lang="es-CO" sz="1100" baseline="0"/>
            <a:t> </a:t>
          </a:r>
        </a:p>
        <a:p>
          <a:r>
            <a:rPr lang="es-CO" sz="1100"/>
            <a:t>3.</a:t>
          </a:r>
          <a:r>
            <a:rPr lang="es-CO" sz="1100" baseline="0"/>
            <a:t> Las </a:t>
          </a:r>
          <a:r>
            <a:rPr lang="es-CO" sz="1100" u="sng" baseline="0"/>
            <a:t>oportunidades y fortalezas</a:t>
          </a:r>
          <a:r>
            <a:rPr lang="es-CO" sz="1100" baseline="0"/>
            <a:t> se pueden gestionar  a traves de acciónes o proyectos  que se incluyen </a:t>
          </a:r>
          <a:r>
            <a:rPr lang="es-CO" sz="1100" b="1" u="sng" baseline="0"/>
            <a:t>en el plan de accion </a:t>
          </a:r>
          <a:r>
            <a:rPr lang="es-CO" sz="1100" baseline="0"/>
            <a:t>( mejoras), </a:t>
          </a:r>
          <a:r>
            <a:rPr lang="es-CO" sz="1100" b="1" u="sng" baseline="0"/>
            <a:t>si se considera que aportan valor </a:t>
          </a:r>
          <a:endParaRPr lang="es-CO" sz="1100" b="1" u="sng" baseline="0">
            <a:solidFill>
              <a:sysClr val="windowText" lastClr="000000"/>
            </a:solidFill>
          </a:endParaRPr>
        </a:p>
        <a:p>
          <a:endParaRPr lang="es-CO" sz="1100" b="1" u="sng" baseline="0">
            <a:solidFill>
              <a:sysClr val="windowText" lastClr="000000"/>
            </a:solidFill>
          </a:endParaRPr>
        </a:p>
        <a:p>
          <a:r>
            <a:rPr lang="es-CO" sz="1100" baseline="0">
              <a:solidFill>
                <a:sysClr val="windowText" lastClr="000000"/>
              </a:solidFill>
            </a:rPr>
            <a:t>Las </a:t>
          </a:r>
          <a:r>
            <a:rPr lang="es-CO" sz="1100" b="1" baseline="0">
              <a:solidFill>
                <a:sysClr val="windowText" lastClr="000000"/>
              </a:solidFill>
            </a:rPr>
            <a:t>debilidades y amenazas </a:t>
          </a:r>
          <a:r>
            <a:rPr lang="es-CO" sz="1100" baseline="0">
              <a:solidFill>
                <a:sysClr val="windowText" lastClr="000000"/>
              </a:solidFill>
            </a:rPr>
            <a:t>si  a</a:t>
          </a:r>
          <a:r>
            <a:rPr lang="es-CO" sz="1100" u="sng" baseline="0">
              <a:solidFill>
                <a:sysClr val="windowText" lastClr="000000"/>
              </a:solidFill>
            </a:rPr>
            <a:t>fectan los objetivos estrategicos y requieren recursos </a:t>
          </a:r>
          <a:r>
            <a:rPr lang="es-CO" sz="1100" baseline="0">
              <a:solidFill>
                <a:sysClr val="windowText" lastClr="000000"/>
              </a:solidFill>
            </a:rPr>
            <a:t>se documentan en </a:t>
          </a:r>
          <a:r>
            <a:rPr lang="es-CO" sz="1100" b="1" u="sng" baseline="0">
              <a:solidFill>
                <a:sysClr val="windowText" lastClr="000000"/>
              </a:solidFill>
            </a:rPr>
            <a:t>este plan de acción  </a:t>
          </a:r>
          <a:r>
            <a:rPr lang="es-CO" sz="1100" b="1" u="sng" baseline="0">
              <a:solidFill>
                <a:srgbClr val="FF0000"/>
              </a:solidFill>
            </a:rPr>
            <a:t>.</a:t>
          </a:r>
        </a:p>
        <a:p>
          <a:endParaRPr lang="es-CO" sz="1100" baseline="0"/>
        </a:p>
        <a:p>
          <a:r>
            <a:rPr lang="es-CO" sz="1100" baseline="0">
              <a:solidFill>
                <a:schemeClr val="tx1"/>
              </a:solidFill>
            </a:rPr>
            <a:t>Si la </a:t>
          </a:r>
          <a:r>
            <a:rPr lang="es-CO" sz="1100" b="1" u="sng" baseline="0">
              <a:solidFill>
                <a:srgbClr val="FF0000"/>
              </a:solidFill>
            </a:rPr>
            <a:t>debiidad o amenaza </a:t>
          </a:r>
          <a:r>
            <a:rPr lang="es-CO" sz="1100" baseline="0">
              <a:solidFill>
                <a:schemeClr val="tx1"/>
              </a:solidFill>
            </a:rPr>
            <a:t>afecta la parte </a:t>
          </a:r>
          <a:r>
            <a:rPr lang="es-CO" sz="1100" b="1" baseline="0">
              <a:solidFill>
                <a:srgbClr val="FF0000"/>
              </a:solidFill>
            </a:rPr>
            <a:t>operativa</a:t>
          </a:r>
          <a:r>
            <a:rPr lang="es-CO" sz="1100" baseline="0">
              <a:solidFill>
                <a:schemeClr val="tx1"/>
              </a:solidFill>
            </a:rPr>
            <a:t> ( errores, demoras, etc)</a:t>
          </a:r>
          <a:r>
            <a:rPr lang="es-CO" sz="1100" baseline="0">
              <a:solidFill>
                <a:srgbClr val="FF0000"/>
              </a:solidFill>
            </a:rPr>
            <a:t> </a:t>
          </a:r>
          <a:r>
            <a:rPr lang="es-CO" sz="1100" b="1" u="sng" baseline="0">
              <a:solidFill>
                <a:schemeClr val="accent6">
                  <a:lumMod val="50000"/>
                </a:schemeClr>
              </a:solidFill>
            </a:rPr>
            <a:t>se llevan como causa  de los riesgos, en el mapa de riesgos respectivo.</a:t>
          </a:r>
        </a:p>
      </xdr:txBody>
    </xdr:sp>
    <xdr:clientData/>
  </xdr:one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2</xdr:col>
      <xdr:colOff>1266128</xdr:colOff>
      <xdr:row>3</xdr:row>
      <xdr:rowOff>0</xdr:rowOff>
    </xdr:to>
    <xdr:pic>
      <xdr:nvPicPr>
        <xdr:cNvPr id="2" name="Imagen 1">
          <a:extLst>
            <a:ext uri="{FF2B5EF4-FFF2-40B4-BE49-F238E27FC236}">
              <a16:creationId xmlns:a16="http://schemas.microsoft.com/office/drawing/2014/main" id="{7AF4E8B7-25BB-4C6F-801A-10714F59FBE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3438293" cy="91765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1</xdr:col>
      <xdr:colOff>866775</xdr:colOff>
      <xdr:row>2</xdr:row>
      <xdr:rowOff>15875</xdr:rowOff>
    </xdr:to>
    <xdr:pic>
      <xdr:nvPicPr>
        <xdr:cNvPr id="2" name="Imagen 1">
          <a:extLst>
            <a:ext uri="{FF2B5EF4-FFF2-40B4-BE49-F238E27FC236}">
              <a16:creationId xmlns:a16="http://schemas.microsoft.com/office/drawing/2014/main" id="{EE5B3E38-0035-4C9C-9872-38F71F0C4CA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
          <a:ext cx="2095500" cy="7302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1</xdr:col>
      <xdr:colOff>866775</xdr:colOff>
      <xdr:row>2</xdr:row>
      <xdr:rowOff>15875</xdr:rowOff>
    </xdr:to>
    <xdr:pic>
      <xdr:nvPicPr>
        <xdr:cNvPr id="2" name="Imagen 1">
          <a:extLst>
            <a:ext uri="{FF2B5EF4-FFF2-40B4-BE49-F238E27FC236}">
              <a16:creationId xmlns:a16="http://schemas.microsoft.com/office/drawing/2014/main" id="{A08FF937-0FA9-49EC-9A42-22E8A78435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
          <a:ext cx="2095500" cy="7302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1</xdr:col>
      <xdr:colOff>866775</xdr:colOff>
      <xdr:row>2</xdr:row>
      <xdr:rowOff>15875</xdr:rowOff>
    </xdr:to>
    <xdr:pic>
      <xdr:nvPicPr>
        <xdr:cNvPr id="2" name="Imagen 1">
          <a:extLst>
            <a:ext uri="{FF2B5EF4-FFF2-40B4-BE49-F238E27FC236}">
              <a16:creationId xmlns:a16="http://schemas.microsoft.com/office/drawing/2014/main" id="{B65EF3E6-862F-4B15-B566-BA3D67C8F3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
          <a:ext cx="2095500" cy="7302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1</xdr:rowOff>
    </xdr:from>
    <xdr:to>
      <xdr:col>1</xdr:col>
      <xdr:colOff>866775</xdr:colOff>
      <xdr:row>2</xdr:row>
      <xdr:rowOff>15875</xdr:rowOff>
    </xdr:to>
    <xdr:pic>
      <xdr:nvPicPr>
        <xdr:cNvPr id="2" name="Imagen 1">
          <a:extLst>
            <a:ext uri="{FF2B5EF4-FFF2-40B4-BE49-F238E27FC236}">
              <a16:creationId xmlns:a16="http://schemas.microsoft.com/office/drawing/2014/main" id="{2405E8A5-411E-4884-88ED-7A13691BF0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1"/>
          <a:ext cx="2095500" cy="7302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Usuario/Documents/ARCHIVOS%20COMPUTADOR%20SANDRA/CALIDAD/PLAN%20DE%20ACCI&#211;N%20Y%20RIESGOS%20PALOQUEMAO/Documentos%20finales/Formato%20Riesgos%20Despachos%20Judiciales%20Certificados%20Final.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mador/OneDrive/Documentos/Norma%20Icontec/Formato%20ARIESGOS%20EJEMPLO.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esentacion "/>
      <sheetName val="Análisis de Contexto "/>
      <sheetName val="Estrategias"/>
      <sheetName val="3. Identificación de Riesgos "/>
      <sheetName val="4. Valoración Controles"/>
      <sheetName val="5. Mapa de Riesgo"/>
      <sheetName val="Tabla de Valoración"/>
      <sheetName val="Valoración Probabilidad"/>
      <sheetName val="Valoración del Impacto"/>
      <sheetName val="Seguimiento 1 trimestre"/>
      <sheetName val="Seguimiento 2 trimestre"/>
      <sheetName val="Seguimiento 3 trimestre "/>
      <sheetName val="Seguimiento 4 trimestre"/>
      <sheetName val="Seguimiento 1 trimestre (2)"/>
    </sheetNames>
    <sheetDataSet>
      <sheetData sheetId="0"/>
      <sheetData sheetId="1"/>
      <sheetData sheetId="2"/>
      <sheetData sheetId="3"/>
      <sheetData sheetId="4"/>
      <sheetData sheetId="5"/>
      <sheetData sheetId="6">
        <row r="2">
          <cell r="J2" t="str">
            <v>Fuerte (siempre se ejecuta)</v>
          </cell>
          <cell r="K2" t="str">
            <v>Moderado (algunas veces)</v>
          </cell>
          <cell r="L2" t="str">
            <v>Débil (no se ejecuta)</v>
          </cell>
        </row>
        <row r="3">
          <cell r="I3" t="str">
            <v>Fuerte</v>
          </cell>
          <cell r="J3" t="str">
            <v>Fuerte</v>
          </cell>
          <cell r="K3" t="str">
            <v>Moderado</v>
          </cell>
          <cell r="L3" t="str">
            <v>Débil</v>
          </cell>
        </row>
        <row r="4">
          <cell r="I4" t="str">
            <v>Moderado</v>
          </cell>
          <cell r="J4" t="str">
            <v>Moderado</v>
          </cell>
          <cell r="K4" t="str">
            <v>Moderado</v>
          </cell>
          <cell r="L4" t="str">
            <v>Débil</v>
          </cell>
        </row>
        <row r="5">
          <cell r="I5" t="str">
            <v>Débil</v>
          </cell>
          <cell r="J5" t="str">
            <v>Débil</v>
          </cell>
          <cell r="K5" t="str">
            <v>Débil</v>
          </cell>
          <cell r="L5" t="str">
            <v>Débil</v>
          </cell>
        </row>
      </sheetData>
      <sheetData sheetId="7"/>
      <sheetData sheetId="8"/>
      <sheetData sheetId="9"/>
      <sheetData sheetId="10"/>
      <sheetData sheetId="11"/>
      <sheetData sheetId="12"/>
      <sheetData sheetId="13"/>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álisis de Contexto "/>
      <sheetName val="ESTRATEGIAS "/>
      <sheetName val="Riesgos  "/>
      <sheetName val="Valoracion de la probabilidad "/>
      <sheetName val="Valoración del Impacto "/>
      <sheetName val="Hoja2"/>
    </sheetNames>
    <sheetDataSet>
      <sheetData sheetId="0"/>
      <sheetData sheetId="1"/>
      <sheetData sheetId="2"/>
      <sheetData sheetId="3"/>
      <sheetData sheetId="4"/>
      <sheetData sheetId="5">
        <row r="3">
          <cell r="F3">
            <v>1</v>
          </cell>
          <cell r="H3" t="str">
            <v>1-Rara vez</v>
          </cell>
        </row>
        <row r="4">
          <cell r="H4" t="str">
            <v>2-Improbable</v>
          </cell>
        </row>
        <row r="5">
          <cell r="H5" t="str">
            <v>3-Posible</v>
          </cell>
        </row>
        <row r="6">
          <cell r="H6" t="str">
            <v>4-Probable</v>
          </cell>
        </row>
        <row r="7">
          <cell r="H7" t="str">
            <v>5-Casi seguro</v>
          </cell>
        </row>
      </sheetData>
    </sheetDataSet>
  </externalBook>
</externalLink>
</file>

<file path=xl/pivotCache/_rels/pivotCacheDefinition1.xml.rels><?xml version="1.0" encoding="UTF-8" standalone="yes"?>
<Relationships xmlns="http://schemas.openxmlformats.org/package/2006/relationships"><Relationship Id="rId2" Type="http://schemas.openxmlformats.org/officeDocument/2006/relationships/externalLinkPath" Target="/Users/Usuario/Desktop/Nueva%20Metodologia%20Riesgos/Caja%20de%20Herramientas%20Guia%20DAPF/1.%20Matriz_mapa_riesgos.xlsx" TargetMode="External"/><Relationship Id="rId1" Type="http://schemas.openxmlformats.org/officeDocument/2006/relationships/pivotCacheRecords" Target="pivotCacheRecords1.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Andres Marin" refreshedDate="44186.276661689815" createdVersion="6" refreshedVersion="6" minRefreshableVersion="3" recordCount="10" xr:uid="{F3C7BA3E-EFF4-4587-B93E-56A1729C5A69}">
  <cacheSource type="worksheet">
    <worksheetSource name="Tabla1" r:id="rId2"/>
  </cacheSource>
  <cacheFields count="2">
    <cacheField name="Criterios" numFmtId="0">
      <sharedItems count="2">
        <s v="Afectación Económica o presupuestal"/>
        <s v="Pérdida Reputacional"/>
      </sharedItems>
    </cacheField>
    <cacheField name="Subcriterios" numFmtId="0">
      <sharedItems count="10">
        <s v="Afectación menor a 10 SMLMV ."/>
        <s v="Entre 10 y 50 SMLMV "/>
        <s v="Entre 50 y 100 SMLMV "/>
        <s v="Entre 100 y 500 SMLMV "/>
        <s v="Mayor a 500 SMLMV "/>
        <s v="El riesgo afecta la imagen de alguna área de la organización"/>
        <s v="El riesgo afecta la imagen de la entidad internamente, de conocimiento general, nivel interno, de junta dircetiva y accionistas y/o de provedores"/>
        <s v="El riesgo afecta la imagen de la entidad con algunos usuarios de relevancia frente al logro de los objetivos"/>
        <s v="El riesgo afecta la imagen de de la entidad con efecto publicitario sostenido a nivel de sector administrativo, nivel departamental o municipal"/>
        <s v="El riesgo afecta la imagen de la entidad a nivel nacional, con efecto publicitarios sostenible a nivel país"/>
      </sharedItems>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10">
  <r>
    <x v="0"/>
    <x v="0"/>
  </r>
  <r>
    <x v="0"/>
    <x v="1"/>
  </r>
  <r>
    <x v="0"/>
    <x v="2"/>
  </r>
  <r>
    <x v="0"/>
    <x v="3"/>
  </r>
  <r>
    <x v="0"/>
    <x v="4"/>
  </r>
  <r>
    <x v="1"/>
    <x v="5"/>
  </r>
  <r>
    <x v="1"/>
    <x v="6"/>
  </r>
  <r>
    <x v="1"/>
    <x v="7"/>
  </r>
  <r>
    <x v="1"/>
    <x v="8"/>
  </r>
  <r>
    <x v="1"/>
    <x v="9"/>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3943AEE-B047-49B9-97B9-9DED7B0E91D1}" name="TablaDinámica1" cacheId="0" applyNumberFormats="0" applyBorderFormats="0" applyFontFormats="0" applyPatternFormats="0" applyAlignmentFormats="0" applyWidthHeightFormats="1" dataCaption="Valores" updatedVersion="6" minRefreshableVersion="3" useAutoFormatting="1" rowGrandTotals="0" colGrandTotals="0" itemPrintTitles="1" createdVersion="6" indent="0" compact="0" outline="1" outlineData="1" compactData="0" multipleFieldFilters="0">
  <location ref="D237:E249" firstHeaderRow="1" firstDataRow="1" firstDataCol="2"/>
  <pivotFields count="2">
    <pivotField axis="axisRow" compact="0" showAll="0" defaultSubtotal="0">
      <items count="2">
        <item x="0"/>
        <item x="1"/>
      </items>
    </pivotField>
    <pivotField axis="axisRow" compact="0" showAll="0" defaultSubtotal="0">
      <items count="10">
        <item x="0"/>
        <item x="5"/>
        <item x="6"/>
        <item x="7"/>
        <item x="8"/>
        <item x="9"/>
        <item x="1"/>
        <item x="2"/>
        <item x="3"/>
        <item x="4"/>
      </items>
    </pivotField>
  </pivotFields>
  <rowFields count="2">
    <field x="0"/>
    <field x="1"/>
  </rowFields>
  <rowItems count="12">
    <i>
      <x/>
    </i>
    <i r="1">
      <x/>
    </i>
    <i r="1">
      <x v="6"/>
    </i>
    <i r="1">
      <x v="7"/>
    </i>
    <i r="1">
      <x v="8"/>
    </i>
    <i r="1">
      <x v="9"/>
    </i>
    <i>
      <x v="1"/>
    </i>
    <i r="1">
      <x v="1"/>
    </i>
    <i r="1">
      <x v="2"/>
    </i>
    <i r="1">
      <x v="3"/>
    </i>
    <i r="1">
      <x v="4"/>
    </i>
    <i r="1">
      <x v="5"/>
    </i>
  </rowItems>
  <colItems count="1">
    <i/>
  </colItems>
  <formats count="5">
    <format dxfId="2800">
      <pivotArea field="1" type="button" dataOnly="0" labelOnly="1" outline="0" axis="axisRow" fieldPosition="1"/>
    </format>
    <format dxfId="2799">
      <pivotArea dataOnly="0" labelOnly="1" outline="0" fieldPosition="0">
        <references count="1">
          <reference field="0" count="1">
            <x v="0"/>
          </reference>
        </references>
      </pivotArea>
    </format>
    <format dxfId="2798">
      <pivotArea dataOnly="0" labelOnly="1" outline="0" fieldPosition="0">
        <references count="1">
          <reference field="0" count="1">
            <x v="1"/>
          </reference>
        </references>
      </pivotArea>
    </format>
    <format dxfId="2797">
      <pivotArea dataOnly="0" labelOnly="1" outline="0" fieldPosition="0">
        <references count="2">
          <reference field="0" count="1" selected="0">
            <x v="0"/>
          </reference>
          <reference field="1" count="5">
            <x v="0"/>
            <x v="6"/>
            <x v="7"/>
            <x v="8"/>
            <x v="9"/>
          </reference>
        </references>
      </pivotArea>
    </format>
    <format dxfId="2796">
      <pivotArea dataOnly="0" labelOnly="1" outline="0" fieldPosition="0">
        <references count="2">
          <reference field="0" count="1" selected="0">
            <x v="1"/>
          </reference>
          <reference field="1" count="5">
            <x v="1"/>
            <x v="2"/>
            <x v="3"/>
            <x v="4"/>
            <x v="5"/>
          </reference>
        </references>
      </pivotArea>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nabledSubtotalsDefault="0" SubtotalsOnTopDefault="0"/>
    </ext>
  </extLst>
</pivotTableDefinition>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5C43402-A552-42C9-B5B0-42F33A7B8850}" name="Tabla13" displayName="Tabla13" ref="B237:C247" totalsRowShown="0" headerRowDxfId="2795" dataDxfId="2794">
  <autoFilter ref="B237:C247" xr:uid="{00000000-0009-0000-0100-000001000000}"/>
  <tableColumns count="2">
    <tableColumn id="1" xr3:uid="{FA5F7027-3A05-4A28-B378-64EE301661C0}" name="Criterios" dataDxfId="2793"/>
    <tableColumn id="2" xr3:uid="{8418069D-C7FA-4DD5-8C96-C39774FB0DE4}" name="Subcriterios" dataDxfId="2792"/>
  </tableColumns>
  <tableStyleInfo name="TableStyleMedium2" showFirstColumn="0" showLastColumn="0" showRowStripes="1" showColumnStripes="0"/>
</table>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printerSettings" Target="../printerSettings/printerSettings7.bin"/><Relationship Id="rId1" Type="http://schemas.openxmlformats.org/officeDocument/2006/relationships/pivotTable" Target="../pivotTables/pivotTable1.xml"/></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3.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14.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15.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16.xml.rels><?xml version="1.0" encoding="UTF-8" standalone="yes"?>
<Relationships xmlns="http://schemas.openxmlformats.org/package/2006/relationships"><Relationship Id="rId1" Type="http://schemas.openxmlformats.org/officeDocument/2006/relationships/drawing" Target="../drawings/drawing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77E2BD-A58C-49A2-BCBD-D0B4B1B7035D}">
  <sheetPr>
    <tabColor theme="8" tint="-0.249977111117893"/>
  </sheetPr>
  <dimension ref="A1:I18"/>
  <sheetViews>
    <sheetView showGridLines="0" topLeftCell="A16" workbookViewId="0">
      <selection activeCell="H23" sqref="H23"/>
    </sheetView>
  </sheetViews>
  <sheetFormatPr baseColWidth="10" defaultColWidth="11.42578125" defaultRowHeight="15" x14ac:dyDescent="0.25"/>
  <cols>
    <col min="1" max="1" width="28.140625" customWidth="1"/>
    <col min="2" max="2" width="18" customWidth="1"/>
    <col min="3" max="3" width="14.140625" style="86" customWidth="1"/>
    <col min="4" max="8" width="12.42578125" customWidth="1"/>
  </cols>
  <sheetData>
    <row r="1" spans="1:9" ht="42" customHeight="1" x14ac:dyDescent="0.35">
      <c r="A1" s="335" t="s">
        <v>185</v>
      </c>
      <c r="B1" s="335"/>
      <c r="C1" s="335"/>
      <c r="D1" s="335"/>
      <c r="E1" s="335"/>
      <c r="F1" s="335"/>
    </row>
    <row r="5" spans="1:9" x14ac:dyDescent="0.25">
      <c r="D5" s="95"/>
      <c r="E5" s="95"/>
      <c r="F5" s="95"/>
      <c r="G5" s="95"/>
      <c r="H5" s="95"/>
    </row>
    <row r="6" spans="1:9" x14ac:dyDescent="0.25">
      <c r="D6" s="95"/>
      <c r="E6" s="95"/>
      <c r="F6" s="95"/>
      <c r="G6" s="95"/>
      <c r="H6" s="95"/>
    </row>
    <row r="7" spans="1:9" ht="33.75" x14ac:dyDescent="0.5">
      <c r="A7" s="336" t="s">
        <v>253</v>
      </c>
      <c r="B7" s="336"/>
      <c r="C7" s="336"/>
      <c r="D7" s="336"/>
      <c r="E7" s="336"/>
      <c r="F7" s="336"/>
      <c r="G7" s="336"/>
      <c r="H7" s="336"/>
      <c r="I7" s="336"/>
    </row>
    <row r="9" spans="1:9" s="87" customFormat="1" ht="81.75" customHeight="1" x14ac:dyDescent="0.2">
      <c r="A9" s="88" t="s">
        <v>254</v>
      </c>
      <c r="B9" s="337" t="s">
        <v>486</v>
      </c>
      <c r="C9" s="337"/>
      <c r="D9" s="337"/>
      <c r="E9" s="337"/>
      <c r="F9" s="337"/>
      <c r="G9" s="337"/>
      <c r="H9" s="337"/>
      <c r="I9" s="337"/>
    </row>
    <row r="10" spans="1:9" s="87" customFormat="1" ht="16.7" customHeight="1" x14ac:dyDescent="0.2">
      <c r="A10" s="93"/>
      <c r="B10" s="94"/>
      <c r="C10" s="94"/>
      <c r="D10" s="93"/>
      <c r="E10" s="92"/>
    </row>
    <row r="11" spans="1:9" s="87" customFormat="1" ht="84" customHeight="1" x14ac:dyDescent="0.2">
      <c r="A11" s="88" t="s">
        <v>183</v>
      </c>
      <c r="B11" s="89" t="s">
        <v>182</v>
      </c>
      <c r="C11" s="333" t="s">
        <v>631</v>
      </c>
      <c r="D11" s="333"/>
      <c r="E11" s="333"/>
      <c r="F11" s="333"/>
      <c r="G11" s="333"/>
      <c r="H11" s="333"/>
      <c r="I11" s="333"/>
    </row>
    <row r="12" spans="1:9" ht="32.25" customHeight="1" x14ac:dyDescent="0.25">
      <c r="A12" s="91"/>
    </row>
    <row r="13" spans="1:9" ht="32.25" customHeight="1" x14ac:dyDescent="0.25">
      <c r="A13" s="90" t="s">
        <v>184</v>
      </c>
      <c r="B13" s="333"/>
      <c r="C13" s="333"/>
      <c r="D13" s="333"/>
      <c r="E13" s="333"/>
      <c r="F13" s="333"/>
      <c r="G13" s="333"/>
      <c r="H13" s="333"/>
      <c r="I13" s="333"/>
    </row>
    <row r="14" spans="1:9" s="87" customFormat="1" ht="69" customHeight="1" x14ac:dyDescent="0.2">
      <c r="A14" s="90" t="s">
        <v>181</v>
      </c>
      <c r="B14" s="333"/>
      <c r="C14" s="333"/>
      <c r="D14" s="333"/>
      <c r="E14" s="333"/>
      <c r="F14" s="333"/>
      <c r="G14" s="333"/>
      <c r="H14" s="333"/>
      <c r="I14" s="333"/>
    </row>
    <row r="15" spans="1:9" s="87" customFormat="1" ht="54" customHeight="1" x14ac:dyDescent="0.2">
      <c r="A15" s="90" t="s">
        <v>180</v>
      </c>
      <c r="B15" s="333"/>
      <c r="C15" s="333"/>
      <c r="D15" s="333"/>
      <c r="E15" s="333"/>
      <c r="F15" s="333"/>
      <c r="G15" s="333"/>
      <c r="H15" s="333"/>
      <c r="I15" s="333"/>
    </row>
    <row r="16" spans="1:9" s="87" customFormat="1" ht="54" customHeight="1" x14ac:dyDescent="0.2">
      <c r="A16" s="88" t="s">
        <v>179</v>
      </c>
      <c r="B16" s="334" t="s">
        <v>178</v>
      </c>
      <c r="C16" s="334"/>
      <c r="D16" s="334"/>
      <c r="E16" s="334"/>
      <c r="F16" s="334"/>
      <c r="G16" s="334"/>
      <c r="H16" s="334"/>
      <c r="I16" s="334"/>
    </row>
    <row r="18" spans="1:9" s="87" customFormat="1" ht="54.75" customHeight="1" x14ac:dyDescent="0.2">
      <c r="A18" s="88" t="s">
        <v>177</v>
      </c>
      <c r="B18" s="332" t="s">
        <v>675</v>
      </c>
      <c r="C18" s="332"/>
      <c r="D18" s="332"/>
      <c r="E18" s="332"/>
      <c r="F18" s="332"/>
      <c r="G18" s="332"/>
      <c r="H18" s="332"/>
      <c r="I18" s="332"/>
    </row>
  </sheetData>
  <mergeCells count="9">
    <mergeCell ref="B18:I18"/>
    <mergeCell ref="B13:I13"/>
    <mergeCell ref="B15:I15"/>
    <mergeCell ref="B16:I16"/>
    <mergeCell ref="A1:F1"/>
    <mergeCell ref="A7:I7"/>
    <mergeCell ref="B9:I9"/>
    <mergeCell ref="C11:I11"/>
    <mergeCell ref="B14:I14"/>
  </mergeCells>
  <dataValidations count="2">
    <dataValidation allowBlank="1" showInputMessage="1" showErrorMessage="1" prompt="Proponer y escribir en una frase la estrategia para gestionar la debilidad, la oportunidad, la amenaza o la fortaleza.Usar verbo de acción en infinitivo._x000a_" sqref="G1" xr:uid="{F87C5526-F506-4D32-8464-0B756A8AC42F}"/>
    <dataValidation type="list" allowBlank="1" showInputMessage="1" showErrorMessage="1" sqref="B11" xr:uid="{57793389-6BB2-4D38-8C78-D71032C50170}">
      <formula1>"Estrategicos, Misionales, Apoyo, Evaluacion y Mejora"</formula1>
    </dataValidation>
  </dataValidations>
  <pageMargins left="0.7" right="0.7" top="0.75" bottom="0.75" header="0.3" footer="0.3"/>
  <pageSetup orientation="portrait" horizontalDpi="1200" verticalDpi="1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95E1A0-1ACB-4EBA-BA06-053F147BB77E}">
  <sheetPr>
    <tabColor theme="7" tint="0.39997558519241921"/>
  </sheetPr>
  <dimension ref="B1:H41"/>
  <sheetViews>
    <sheetView topLeftCell="B1" zoomScale="112" zoomScaleNormal="112" workbookViewId="0">
      <selection activeCell="G19" sqref="G19"/>
    </sheetView>
  </sheetViews>
  <sheetFormatPr baseColWidth="10" defaultRowHeight="15" x14ac:dyDescent="0.25"/>
  <cols>
    <col min="1" max="1" width="2.85546875" style="7" customWidth="1"/>
    <col min="2" max="3" width="24.7109375" style="7" customWidth="1"/>
    <col min="4" max="4" width="16" style="7" customWidth="1"/>
    <col min="5" max="5" width="24.7109375" style="7" customWidth="1"/>
    <col min="6" max="6" width="27.7109375" style="7" customWidth="1"/>
    <col min="7" max="8" width="24.7109375" style="7" customWidth="1"/>
    <col min="9" max="16384" width="11.42578125" style="7"/>
  </cols>
  <sheetData>
    <row r="1" spans="2:8" ht="15.75" thickBot="1" x14ac:dyDescent="0.3"/>
    <row r="2" spans="2:8" ht="18" x14ac:dyDescent="0.25">
      <c r="B2" s="358" t="s">
        <v>68</v>
      </c>
      <c r="C2" s="359"/>
      <c r="D2" s="359"/>
      <c r="E2" s="359"/>
      <c r="F2" s="359"/>
      <c r="G2" s="359"/>
      <c r="H2" s="360"/>
    </row>
    <row r="3" spans="2:8" ht="16.5" x14ac:dyDescent="0.25">
      <c r="B3" s="361" t="s">
        <v>69</v>
      </c>
      <c r="C3" s="362"/>
      <c r="D3" s="362"/>
      <c r="E3" s="362"/>
      <c r="F3" s="362"/>
      <c r="G3" s="362"/>
      <c r="H3" s="363"/>
    </row>
    <row r="4" spans="2:8" ht="88.5" customHeight="1" x14ac:dyDescent="0.25">
      <c r="B4" s="364" t="s">
        <v>449</v>
      </c>
      <c r="C4" s="365"/>
      <c r="D4" s="365"/>
      <c r="E4" s="365"/>
      <c r="F4" s="365"/>
      <c r="G4" s="365"/>
      <c r="H4" s="366"/>
    </row>
    <row r="5" spans="2:8" ht="16.5" x14ac:dyDescent="0.25">
      <c r="B5" s="8"/>
      <c r="C5" s="9"/>
      <c r="D5" s="9"/>
      <c r="E5" s="9"/>
      <c r="F5" s="9"/>
      <c r="G5" s="9"/>
      <c r="H5" s="10"/>
    </row>
    <row r="6" spans="2:8" ht="16.5" customHeight="1" x14ac:dyDescent="0.25">
      <c r="B6" s="367" t="s">
        <v>406</v>
      </c>
      <c r="C6" s="368"/>
      <c r="D6" s="368"/>
      <c r="E6" s="368"/>
      <c r="F6" s="368"/>
      <c r="G6" s="368"/>
      <c r="H6" s="369"/>
    </row>
    <row r="7" spans="2:8" ht="44.25" customHeight="1" x14ac:dyDescent="0.25">
      <c r="B7" s="367"/>
      <c r="C7" s="368"/>
      <c r="D7" s="368"/>
      <c r="E7" s="368"/>
      <c r="F7" s="368"/>
      <c r="G7" s="368"/>
      <c r="H7" s="369"/>
    </row>
    <row r="8" spans="2:8" ht="15.75" thickBot="1" x14ac:dyDescent="0.3">
      <c r="B8" s="11"/>
      <c r="C8" s="12"/>
      <c r="D8" s="13"/>
      <c r="E8" s="14"/>
      <c r="F8" s="14"/>
      <c r="G8" s="15"/>
      <c r="H8" s="16"/>
    </row>
    <row r="9" spans="2:8" ht="15.75" thickTop="1" x14ac:dyDescent="0.25">
      <c r="B9" s="11"/>
      <c r="C9" s="370" t="s">
        <v>70</v>
      </c>
      <c r="D9" s="371"/>
      <c r="E9" s="372" t="s">
        <v>71</v>
      </c>
      <c r="F9" s="373"/>
      <c r="G9" s="12"/>
      <c r="H9" s="16"/>
    </row>
    <row r="10" spans="2:8" ht="35.25" customHeight="1" x14ac:dyDescent="0.25">
      <c r="B10" s="11"/>
      <c r="C10" s="354" t="s">
        <v>72</v>
      </c>
      <c r="D10" s="355"/>
      <c r="E10" s="356" t="s">
        <v>73</v>
      </c>
      <c r="F10" s="357"/>
      <c r="G10" s="12"/>
      <c r="H10" s="16"/>
    </row>
    <row r="11" spans="2:8" ht="17.25" customHeight="1" x14ac:dyDescent="0.25">
      <c r="B11" s="11"/>
      <c r="C11" s="354" t="s">
        <v>74</v>
      </c>
      <c r="D11" s="355"/>
      <c r="E11" s="356" t="s">
        <v>75</v>
      </c>
      <c r="F11" s="357"/>
      <c r="G11" s="12"/>
      <c r="H11" s="16"/>
    </row>
    <row r="12" spans="2:8" ht="19.5" customHeight="1" x14ac:dyDescent="0.25">
      <c r="B12" s="11"/>
      <c r="C12" s="354" t="s">
        <v>76</v>
      </c>
      <c r="D12" s="355"/>
      <c r="E12" s="356" t="s">
        <v>77</v>
      </c>
      <c r="F12" s="357"/>
      <c r="G12" s="12"/>
      <c r="H12" s="16"/>
    </row>
    <row r="13" spans="2:8" ht="27" customHeight="1" x14ac:dyDescent="0.25">
      <c r="B13" s="11"/>
      <c r="C13" s="354" t="s">
        <v>78</v>
      </c>
      <c r="D13" s="355"/>
      <c r="E13" s="356" t="s">
        <v>172</v>
      </c>
      <c r="F13" s="357"/>
      <c r="G13" s="12"/>
      <c r="H13" s="16"/>
    </row>
    <row r="14" spans="2:8" ht="34.5" customHeight="1" x14ac:dyDescent="0.25">
      <c r="B14" s="11"/>
      <c r="C14" s="352" t="s">
        <v>8</v>
      </c>
      <c r="D14" s="353"/>
      <c r="E14" s="350" t="s">
        <v>407</v>
      </c>
      <c r="F14" s="351"/>
      <c r="G14" s="12"/>
      <c r="H14" s="16"/>
    </row>
    <row r="15" spans="2:8" ht="27.75" customHeight="1" x14ac:dyDescent="0.25">
      <c r="B15" s="11"/>
      <c r="C15" s="352" t="s">
        <v>9</v>
      </c>
      <c r="D15" s="353"/>
      <c r="E15" s="350" t="s">
        <v>79</v>
      </c>
      <c r="F15" s="351"/>
      <c r="G15" s="12"/>
      <c r="H15" s="16"/>
    </row>
    <row r="16" spans="2:8" ht="28.5" customHeight="1" x14ac:dyDescent="0.25">
      <c r="B16" s="11"/>
      <c r="C16" s="352" t="s">
        <v>10</v>
      </c>
      <c r="D16" s="353"/>
      <c r="E16" s="350" t="s">
        <v>80</v>
      </c>
      <c r="F16" s="351"/>
      <c r="G16" s="12"/>
      <c r="H16" s="16"/>
    </row>
    <row r="17" spans="2:8" ht="72.75" customHeight="1" x14ac:dyDescent="0.25">
      <c r="B17" s="11"/>
      <c r="C17" s="352" t="s">
        <v>11</v>
      </c>
      <c r="D17" s="353"/>
      <c r="E17" s="350" t="s">
        <v>408</v>
      </c>
      <c r="F17" s="351"/>
      <c r="G17" s="12"/>
      <c r="H17" s="16"/>
    </row>
    <row r="18" spans="2:8" ht="64.5" customHeight="1" x14ac:dyDescent="0.25">
      <c r="B18" s="11"/>
      <c r="C18" s="352" t="s">
        <v>12</v>
      </c>
      <c r="D18" s="353"/>
      <c r="E18" s="350" t="s">
        <v>450</v>
      </c>
      <c r="F18" s="351"/>
      <c r="G18" s="12"/>
      <c r="H18" s="16"/>
    </row>
    <row r="19" spans="2:8" ht="71.25" customHeight="1" x14ac:dyDescent="0.25">
      <c r="B19" s="11"/>
      <c r="C19" s="352" t="s">
        <v>81</v>
      </c>
      <c r="D19" s="353"/>
      <c r="E19" s="350" t="s">
        <v>451</v>
      </c>
      <c r="F19" s="351"/>
      <c r="G19" s="12"/>
      <c r="H19" s="16"/>
    </row>
    <row r="20" spans="2:8" ht="55.5" customHeight="1" x14ac:dyDescent="0.25">
      <c r="B20" s="11"/>
      <c r="C20" s="348" t="s">
        <v>82</v>
      </c>
      <c r="D20" s="349"/>
      <c r="E20" s="350" t="s">
        <v>452</v>
      </c>
      <c r="F20" s="351"/>
      <c r="G20" s="12"/>
      <c r="H20" s="16"/>
    </row>
    <row r="21" spans="2:8" ht="42" customHeight="1" x14ac:dyDescent="0.25">
      <c r="B21" s="11"/>
      <c r="C21" s="348" t="s">
        <v>18</v>
      </c>
      <c r="D21" s="349"/>
      <c r="E21" s="350" t="s">
        <v>453</v>
      </c>
      <c r="F21" s="351"/>
      <c r="G21" s="12"/>
      <c r="H21" s="16"/>
    </row>
    <row r="22" spans="2:8" ht="59.25" customHeight="1" x14ac:dyDescent="0.25">
      <c r="B22" s="11"/>
      <c r="C22" s="348" t="s">
        <v>20</v>
      </c>
      <c r="D22" s="349"/>
      <c r="E22" s="350" t="s">
        <v>409</v>
      </c>
      <c r="F22" s="351"/>
      <c r="G22" s="12"/>
      <c r="H22" s="16"/>
    </row>
    <row r="23" spans="2:8" ht="23.25" customHeight="1" x14ac:dyDescent="0.25">
      <c r="B23" s="11"/>
      <c r="C23" s="348" t="s">
        <v>21</v>
      </c>
      <c r="D23" s="349"/>
      <c r="E23" s="350" t="s">
        <v>454</v>
      </c>
      <c r="F23" s="351"/>
      <c r="G23" s="12"/>
      <c r="H23" s="16"/>
    </row>
    <row r="24" spans="2:8" ht="30.75" customHeight="1" x14ac:dyDescent="0.25">
      <c r="B24" s="11"/>
      <c r="C24" s="348" t="s">
        <v>83</v>
      </c>
      <c r="D24" s="349"/>
      <c r="E24" s="350" t="s">
        <v>455</v>
      </c>
      <c r="F24" s="351"/>
      <c r="G24" s="12"/>
      <c r="H24" s="16"/>
    </row>
    <row r="25" spans="2:8" ht="33" customHeight="1" x14ac:dyDescent="0.25">
      <c r="B25" s="11"/>
      <c r="C25" s="348" t="s">
        <v>84</v>
      </c>
      <c r="D25" s="349"/>
      <c r="E25" s="350" t="s">
        <v>456</v>
      </c>
      <c r="F25" s="351"/>
      <c r="G25" s="12"/>
      <c r="H25" s="16"/>
    </row>
    <row r="26" spans="2:8" ht="30" customHeight="1" x14ac:dyDescent="0.25">
      <c r="B26" s="11"/>
      <c r="C26" s="348" t="s">
        <v>85</v>
      </c>
      <c r="D26" s="349"/>
      <c r="E26" s="350" t="s">
        <v>457</v>
      </c>
      <c r="F26" s="351"/>
      <c r="G26" s="12"/>
      <c r="H26" s="16"/>
    </row>
    <row r="27" spans="2:8" ht="35.25" customHeight="1" x14ac:dyDescent="0.25">
      <c r="B27" s="11"/>
      <c r="C27" s="348" t="s">
        <v>86</v>
      </c>
      <c r="D27" s="349"/>
      <c r="E27" s="350" t="s">
        <v>458</v>
      </c>
      <c r="F27" s="351"/>
      <c r="G27" s="12"/>
      <c r="H27" s="16"/>
    </row>
    <row r="28" spans="2:8" ht="31.5" customHeight="1" x14ac:dyDescent="0.25">
      <c r="B28" s="11"/>
      <c r="C28" s="348" t="s">
        <v>87</v>
      </c>
      <c r="D28" s="349"/>
      <c r="E28" s="350" t="s">
        <v>459</v>
      </c>
      <c r="F28" s="351"/>
      <c r="G28" s="12"/>
      <c r="H28" s="16"/>
    </row>
    <row r="29" spans="2:8" ht="35.25" customHeight="1" x14ac:dyDescent="0.25">
      <c r="B29" s="11"/>
      <c r="C29" s="348" t="s">
        <v>88</v>
      </c>
      <c r="D29" s="349"/>
      <c r="E29" s="350" t="s">
        <v>460</v>
      </c>
      <c r="F29" s="351"/>
      <c r="G29" s="12"/>
      <c r="H29" s="16"/>
    </row>
    <row r="30" spans="2:8" ht="59.25" customHeight="1" x14ac:dyDescent="0.25">
      <c r="B30" s="11"/>
      <c r="C30" s="348" t="s">
        <v>89</v>
      </c>
      <c r="D30" s="349"/>
      <c r="E30" s="350" t="s">
        <v>461</v>
      </c>
      <c r="F30" s="351"/>
      <c r="G30" s="12"/>
      <c r="H30" s="16"/>
    </row>
    <row r="31" spans="2:8" ht="57" customHeight="1" x14ac:dyDescent="0.25">
      <c r="B31" s="11"/>
      <c r="C31" s="348" t="s">
        <v>25</v>
      </c>
      <c r="D31" s="349"/>
      <c r="E31" s="350" t="s">
        <v>462</v>
      </c>
      <c r="F31" s="351"/>
      <c r="G31" s="12"/>
      <c r="H31" s="16"/>
    </row>
    <row r="32" spans="2:8" ht="82.5" customHeight="1" x14ac:dyDescent="0.25">
      <c r="B32" s="11"/>
      <c r="C32" s="348" t="s">
        <v>90</v>
      </c>
      <c r="D32" s="349"/>
      <c r="E32" s="350" t="s">
        <v>91</v>
      </c>
      <c r="F32" s="351"/>
      <c r="G32" s="12"/>
      <c r="H32" s="16"/>
    </row>
    <row r="33" spans="2:8" ht="46.5" customHeight="1" x14ac:dyDescent="0.25">
      <c r="B33" s="11"/>
      <c r="C33" s="348" t="s">
        <v>30</v>
      </c>
      <c r="D33" s="349"/>
      <c r="E33" s="350" t="s">
        <v>463</v>
      </c>
      <c r="F33" s="351"/>
      <c r="G33" s="12"/>
      <c r="H33" s="16"/>
    </row>
    <row r="34" spans="2:8" ht="6.75" customHeight="1" thickBot="1" x14ac:dyDescent="0.3">
      <c r="B34" s="11"/>
      <c r="C34" s="344"/>
      <c r="D34" s="345"/>
      <c r="E34" s="346"/>
      <c r="F34" s="347"/>
      <c r="G34" s="12"/>
      <c r="H34" s="16"/>
    </row>
    <row r="35" spans="2:8" ht="15.75" thickTop="1" x14ac:dyDescent="0.25">
      <c r="B35" s="11"/>
      <c r="C35" s="17"/>
      <c r="D35" s="17"/>
      <c r="E35" s="18"/>
      <c r="F35" s="18"/>
      <c r="G35" s="12"/>
      <c r="H35" s="16"/>
    </row>
    <row r="36" spans="2:8" ht="21" customHeight="1" x14ac:dyDescent="0.25">
      <c r="B36" s="338" t="s">
        <v>410</v>
      </c>
      <c r="C36" s="339"/>
      <c r="D36" s="339"/>
      <c r="E36" s="339"/>
      <c r="F36" s="339"/>
      <c r="G36" s="339"/>
      <c r="H36" s="340"/>
    </row>
    <row r="37" spans="2:8" ht="20.25" customHeight="1" x14ac:dyDescent="0.25">
      <c r="B37" s="338" t="s">
        <v>411</v>
      </c>
      <c r="C37" s="339"/>
      <c r="D37" s="339"/>
      <c r="E37" s="339"/>
      <c r="F37" s="339"/>
      <c r="G37" s="339"/>
      <c r="H37" s="340"/>
    </row>
    <row r="38" spans="2:8" ht="20.25" customHeight="1" x14ac:dyDescent="0.25">
      <c r="B38" s="338" t="s">
        <v>412</v>
      </c>
      <c r="C38" s="339"/>
      <c r="D38" s="339"/>
      <c r="E38" s="339"/>
      <c r="F38" s="339"/>
      <c r="G38" s="339"/>
      <c r="H38" s="340"/>
    </row>
    <row r="39" spans="2:8" ht="21.75" customHeight="1" x14ac:dyDescent="0.25">
      <c r="B39" s="338" t="s">
        <v>413</v>
      </c>
      <c r="C39" s="339"/>
      <c r="D39" s="339"/>
      <c r="E39" s="339"/>
      <c r="F39" s="339"/>
      <c r="G39" s="339"/>
      <c r="H39" s="340"/>
    </row>
    <row r="40" spans="2:8" ht="22.5" customHeight="1" x14ac:dyDescent="0.25">
      <c r="B40" s="338" t="s">
        <v>414</v>
      </c>
      <c r="C40" s="339"/>
      <c r="D40" s="339"/>
      <c r="E40" s="339"/>
      <c r="F40" s="339"/>
      <c r="G40" s="339"/>
      <c r="H40" s="340"/>
    </row>
    <row r="41" spans="2:8" ht="32.25" customHeight="1" thickBot="1" x14ac:dyDescent="0.3">
      <c r="B41" s="341" t="s">
        <v>415</v>
      </c>
      <c r="C41" s="342"/>
      <c r="D41" s="342"/>
      <c r="E41" s="342"/>
      <c r="F41" s="342"/>
      <c r="G41" s="342"/>
      <c r="H41" s="343"/>
    </row>
  </sheetData>
  <mergeCells count="62">
    <mergeCell ref="B2:H2"/>
    <mergeCell ref="B3:H3"/>
    <mergeCell ref="B4:H4"/>
    <mergeCell ref="B6:H7"/>
    <mergeCell ref="C9:D9"/>
    <mergeCell ref="E9:F9"/>
    <mergeCell ref="C10:D10"/>
    <mergeCell ref="E10:F10"/>
    <mergeCell ref="C11:D11"/>
    <mergeCell ref="E11:F11"/>
    <mergeCell ref="C12:D12"/>
    <mergeCell ref="E12:F12"/>
    <mergeCell ref="C13:D13"/>
    <mergeCell ref="E13:F13"/>
    <mergeCell ref="C14:D14"/>
    <mergeCell ref="E14:F14"/>
    <mergeCell ref="C15:D15"/>
    <mergeCell ref="E15:F15"/>
    <mergeCell ref="C16:D16"/>
    <mergeCell ref="E16:F16"/>
    <mergeCell ref="C17:D17"/>
    <mergeCell ref="E17:F17"/>
    <mergeCell ref="C18:D18"/>
    <mergeCell ref="E18:F18"/>
    <mergeCell ref="C19:D19"/>
    <mergeCell ref="E19:F19"/>
    <mergeCell ref="C20:D20"/>
    <mergeCell ref="E20:F20"/>
    <mergeCell ref="C21:D21"/>
    <mergeCell ref="E21:F21"/>
    <mergeCell ref="C22:D22"/>
    <mergeCell ref="E22:F22"/>
    <mergeCell ref="C23:D23"/>
    <mergeCell ref="E23:F23"/>
    <mergeCell ref="C24:D24"/>
    <mergeCell ref="E24:F24"/>
    <mergeCell ref="C25:D25"/>
    <mergeCell ref="E25:F25"/>
    <mergeCell ref="C26:D26"/>
    <mergeCell ref="E26:F26"/>
    <mergeCell ref="C27:D27"/>
    <mergeCell ref="E27:F27"/>
    <mergeCell ref="C28:D28"/>
    <mergeCell ref="E28:F28"/>
    <mergeCell ref="C29:D29"/>
    <mergeCell ref="E29:F29"/>
    <mergeCell ref="C30:D30"/>
    <mergeCell ref="E30:F30"/>
    <mergeCell ref="C31:D31"/>
    <mergeCell ref="E31:F31"/>
    <mergeCell ref="C32:D32"/>
    <mergeCell ref="E32:F32"/>
    <mergeCell ref="C33:D33"/>
    <mergeCell ref="E33:F33"/>
    <mergeCell ref="B40:H40"/>
    <mergeCell ref="B41:H41"/>
    <mergeCell ref="C34:D34"/>
    <mergeCell ref="E34:F34"/>
    <mergeCell ref="B36:H36"/>
    <mergeCell ref="B37:H37"/>
    <mergeCell ref="B38:H38"/>
    <mergeCell ref="B39:H39"/>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DCD0E3-D19D-434D-93ED-039539DE8F46}">
  <dimension ref="A1:K80"/>
  <sheetViews>
    <sheetView topLeftCell="A40" zoomScale="80" zoomScaleNormal="80" workbookViewId="0">
      <selection activeCell="C56" sqref="C56"/>
    </sheetView>
  </sheetViews>
  <sheetFormatPr baseColWidth="10" defaultColWidth="10.5703125" defaultRowHeight="14.25" x14ac:dyDescent="0.2"/>
  <cols>
    <col min="1" max="1" width="35.85546875" style="133" customWidth="1"/>
    <col min="2" max="2" width="10.28515625" style="134" customWidth="1"/>
    <col min="3" max="3" width="44.28515625" style="87" customWidth="1"/>
    <col min="4" max="4" width="13" style="134" customWidth="1"/>
    <col min="5" max="5" width="43.42578125" style="87" customWidth="1"/>
    <col min="6" max="11" width="10.7109375" style="87" customWidth="1"/>
    <col min="12" max="16384" width="10.5703125" style="87"/>
  </cols>
  <sheetData>
    <row r="1" spans="1:10" ht="12.75" customHeight="1" x14ac:dyDescent="0.2">
      <c r="A1" s="103"/>
      <c r="B1" s="392" t="s">
        <v>186</v>
      </c>
      <c r="C1" s="392"/>
      <c r="D1" s="392"/>
      <c r="E1" s="104"/>
      <c r="F1" s="103"/>
      <c r="G1" s="103"/>
      <c r="I1" s="105"/>
    </row>
    <row r="2" spans="1:10" ht="12.75" customHeight="1" x14ac:dyDescent="0.2">
      <c r="A2" s="103"/>
      <c r="B2" s="392" t="s">
        <v>205</v>
      </c>
      <c r="C2" s="392"/>
      <c r="D2" s="392"/>
      <c r="E2" s="104"/>
      <c r="F2" s="103"/>
      <c r="G2" s="103"/>
      <c r="I2" s="105"/>
    </row>
    <row r="3" spans="1:10" ht="12.75" customHeight="1" x14ac:dyDescent="0.2">
      <c r="A3" s="103"/>
      <c r="B3" s="254"/>
      <c r="C3" s="254"/>
      <c r="D3" s="254"/>
      <c r="E3" s="104"/>
      <c r="F3" s="103"/>
      <c r="G3" s="103"/>
      <c r="I3" s="105"/>
    </row>
    <row r="4" spans="1:10" ht="12.75" customHeight="1" x14ac:dyDescent="0.2">
      <c r="A4" s="103"/>
      <c r="B4" s="254"/>
      <c r="C4" s="254"/>
      <c r="D4" s="254"/>
      <c r="E4" s="104"/>
      <c r="F4" s="103"/>
      <c r="G4" s="103"/>
      <c r="I4" s="105"/>
    </row>
    <row r="5" spans="1:10" ht="116.25" customHeight="1" x14ac:dyDescent="0.2">
      <c r="A5" s="106" t="s">
        <v>206</v>
      </c>
      <c r="B5" s="393" t="s">
        <v>484</v>
      </c>
      <c r="C5" s="393"/>
      <c r="D5" s="106" t="s">
        <v>207</v>
      </c>
      <c r="E5" s="107" t="s">
        <v>485</v>
      </c>
      <c r="F5" s="105"/>
      <c r="I5" s="108"/>
    </row>
    <row r="6" spans="1:10" ht="16.7" customHeight="1" x14ac:dyDescent="0.2">
      <c r="A6" s="93"/>
      <c r="B6" s="94"/>
      <c r="C6" s="94"/>
      <c r="D6" s="93"/>
      <c r="E6" s="92"/>
      <c r="I6" s="105"/>
    </row>
    <row r="7" spans="1:10" ht="54.75" customHeight="1" x14ac:dyDescent="0.2">
      <c r="A7" s="109" t="s">
        <v>208</v>
      </c>
      <c r="B7" s="394" t="s">
        <v>486</v>
      </c>
      <c r="C7" s="394"/>
      <c r="D7" s="394"/>
      <c r="E7" s="394"/>
    </row>
    <row r="8" spans="1:10" ht="13.35" customHeight="1" x14ac:dyDescent="0.2">
      <c r="A8" s="110"/>
      <c r="B8" s="110"/>
      <c r="D8" s="111"/>
      <c r="E8" s="111"/>
    </row>
    <row r="9" spans="1:10" ht="46.5" customHeight="1" x14ac:dyDescent="0.2">
      <c r="A9" s="112" t="s">
        <v>209</v>
      </c>
      <c r="B9" s="395" t="s">
        <v>210</v>
      </c>
      <c r="C9" s="395"/>
      <c r="D9" s="395"/>
      <c r="E9" s="395"/>
    </row>
    <row r="10" spans="1:10" ht="21" customHeight="1" x14ac:dyDescent="0.2">
      <c r="A10" s="110"/>
      <c r="B10" s="110"/>
      <c r="D10" s="111"/>
      <c r="E10" s="111"/>
    </row>
    <row r="11" spans="1:10" s="113" customFormat="1" ht="12.75" x14ac:dyDescent="0.2">
      <c r="A11" s="396" t="s">
        <v>211</v>
      </c>
      <c r="B11" s="396"/>
      <c r="C11" s="396"/>
      <c r="D11" s="396"/>
      <c r="E11" s="396"/>
      <c r="F11" s="397"/>
      <c r="G11" s="397"/>
      <c r="H11" s="397"/>
      <c r="I11" s="397"/>
      <c r="J11" s="397"/>
    </row>
    <row r="12" spans="1:10" s="113" customFormat="1" ht="12.75" customHeight="1" x14ac:dyDescent="0.2">
      <c r="A12" s="114" t="s">
        <v>212</v>
      </c>
      <c r="B12" s="114" t="s">
        <v>213</v>
      </c>
      <c r="C12" s="115" t="s">
        <v>214</v>
      </c>
      <c r="D12" s="115" t="s">
        <v>215</v>
      </c>
      <c r="E12" s="115" t="s">
        <v>216</v>
      </c>
      <c r="F12" s="257"/>
      <c r="G12" s="257"/>
      <c r="H12" s="258"/>
      <c r="I12" s="258"/>
      <c r="J12" s="258"/>
    </row>
    <row r="13" spans="1:10" s="113" customFormat="1" ht="12.75" customHeight="1" x14ac:dyDescent="0.2">
      <c r="A13" s="114"/>
      <c r="B13" s="114"/>
      <c r="C13" s="115"/>
      <c r="D13" s="115"/>
      <c r="E13" s="115"/>
      <c r="F13" s="257"/>
      <c r="G13" s="257"/>
      <c r="H13" s="258"/>
      <c r="I13" s="258"/>
      <c r="J13" s="258"/>
    </row>
    <row r="14" spans="1:10" s="113" customFormat="1" ht="38.25" x14ac:dyDescent="0.2">
      <c r="A14" s="378" t="s">
        <v>217</v>
      </c>
      <c r="B14" s="255">
        <v>1</v>
      </c>
      <c r="C14" s="116" t="s">
        <v>218</v>
      </c>
      <c r="D14" s="255">
        <v>1</v>
      </c>
      <c r="E14" s="116" t="s">
        <v>487</v>
      </c>
      <c r="F14" s="377"/>
      <c r="G14" s="259"/>
      <c r="H14" s="260"/>
      <c r="I14" s="261"/>
      <c r="J14" s="260"/>
    </row>
    <row r="15" spans="1:10" s="113" customFormat="1" ht="57.75" customHeight="1" x14ac:dyDescent="0.2">
      <c r="A15" s="378"/>
      <c r="B15" s="255">
        <v>2</v>
      </c>
      <c r="C15" s="122" t="s">
        <v>488</v>
      </c>
      <c r="D15" s="255">
        <v>2</v>
      </c>
      <c r="E15" s="122" t="s">
        <v>219</v>
      </c>
      <c r="F15" s="377"/>
      <c r="G15" s="259"/>
      <c r="H15" s="260"/>
      <c r="I15" s="261"/>
      <c r="J15" s="260"/>
    </row>
    <row r="16" spans="1:10" s="113" customFormat="1" ht="31.5" customHeight="1" x14ac:dyDescent="0.2">
      <c r="A16" s="378"/>
      <c r="B16" s="262">
        <v>3</v>
      </c>
      <c r="C16" s="116" t="s">
        <v>489</v>
      </c>
      <c r="D16" s="263">
        <v>3</v>
      </c>
      <c r="E16" s="122" t="s">
        <v>490</v>
      </c>
      <c r="F16" s="377"/>
      <c r="G16" s="259"/>
      <c r="H16" s="260"/>
      <c r="I16" s="264"/>
      <c r="J16" s="265"/>
    </row>
    <row r="17" spans="1:10" s="113" customFormat="1" ht="51" x14ac:dyDescent="0.2">
      <c r="A17" s="378" t="s">
        <v>220</v>
      </c>
      <c r="B17" s="125" t="s">
        <v>491</v>
      </c>
      <c r="C17" s="116" t="s">
        <v>492</v>
      </c>
      <c r="D17" s="118">
        <v>4</v>
      </c>
      <c r="E17" s="122" t="s">
        <v>493</v>
      </c>
      <c r="F17" s="377"/>
      <c r="G17" s="259"/>
      <c r="H17" s="260"/>
      <c r="I17" s="261"/>
      <c r="J17" s="260"/>
    </row>
    <row r="18" spans="1:10" s="113" customFormat="1" ht="51" x14ac:dyDescent="0.2">
      <c r="A18" s="378"/>
      <c r="B18" s="125" t="s">
        <v>494</v>
      </c>
      <c r="C18" s="116" t="s">
        <v>495</v>
      </c>
      <c r="D18" s="118">
        <v>5</v>
      </c>
      <c r="E18" s="116" t="s">
        <v>496</v>
      </c>
      <c r="F18" s="377"/>
      <c r="G18" s="259"/>
      <c r="H18" s="266"/>
      <c r="I18" s="261"/>
      <c r="J18" s="260"/>
    </row>
    <row r="19" spans="1:10" s="113" customFormat="1" ht="63.75" x14ac:dyDescent="0.2">
      <c r="A19" s="380" t="s">
        <v>221</v>
      </c>
      <c r="B19" s="125">
        <v>6</v>
      </c>
      <c r="C19" s="116" t="s">
        <v>497</v>
      </c>
      <c r="D19" s="118">
        <v>6</v>
      </c>
      <c r="E19" s="116" t="s">
        <v>498</v>
      </c>
      <c r="F19" s="377"/>
      <c r="G19" s="259"/>
      <c r="H19" s="265"/>
      <c r="I19" s="261"/>
      <c r="J19" s="267"/>
    </row>
    <row r="20" spans="1:10" s="113" customFormat="1" ht="69.75" customHeight="1" x14ac:dyDescent="0.2">
      <c r="A20" s="381"/>
      <c r="B20" s="125">
        <v>7</v>
      </c>
      <c r="C20" s="116" t="s">
        <v>222</v>
      </c>
      <c r="D20" s="125">
        <v>7</v>
      </c>
      <c r="E20" s="116" t="s">
        <v>223</v>
      </c>
      <c r="F20" s="377"/>
      <c r="G20" s="259"/>
      <c r="H20" s="267"/>
      <c r="I20" s="261"/>
      <c r="J20" s="267"/>
    </row>
    <row r="21" spans="1:10" s="113" customFormat="1" ht="45.75" customHeight="1" x14ac:dyDescent="0.2">
      <c r="A21" s="382"/>
      <c r="B21" s="125">
        <v>8</v>
      </c>
      <c r="C21" s="116" t="s">
        <v>224</v>
      </c>
      <c r="D21" s="255"/>
      <c r="E21" s="117"/>
      <c r="F21" s="377"/>
      <c r="G21" s="259"/>
      <c r="H21" s="267"/>
      <c r="I21" s="261"/>
      <c r="J21" s="267"/>
    </row>
    <row r="22" spans="1:10" s="113" customFormat="1" ht="78.75" customHeight="1" x14ac:dyDescent="0.2">
      <c r="A22" s="374" t="s">
        <v>225</v>
      </c>
      <c r="B22" s="125">
        <v>9</v>
      </c>
      <c r="C22" s="116" t="s">
        <v>226</v>
      </c>
      <c r="D22" s="125">
        <v>8</v>
      </c>
      <c r="E22" s="117" t="s">
        <v>499</v>
      </c>
      <c r="F22" s="377"/>
      <c r="G22" s="268"/>
      <c r="H22" s="269"/>
      <c r="I22" s="261"/>
      <c r="J22" s="270"/>
    </row>
    <row r="23" spans="1:10" s="113" customFormat="1" ht="95.25" customHeight="1" x14ac:dyDescent="0.2">
      <c r="A23" s="375"/>
      <c r="B23" s="125">
        <v>10</v>
      </c>
      <c r="C23" s="116" t="s">
        <v>227</v>
      </c>
      <c r="D23" s="271">
        <v>9</v>
      </c>
      <c r="E23" s="272" t="s">
        <v>500</v>
      </c>
      <c r="F23" s="377"/>
      <c r="G23" s="259"/>
      <c r="H23" s="273"/>
      <c r="I23" s="261"/>
      <c r="J23" s="274"/>
    </row>
    <row r="24" spans="1:10" s="113" customFormat="1" ht="58.5" customHeight="1" x14ac:dyDescent="0.2">
      <c r="A24" s="375"/>
      <c r="B24" s="263">
        <v>11</v>
      </c>
      <c r="C24" s="116" t="s">
        <v>501</v>
      </c>
      <c r="D24" s="275"/>
      <c r="E24" s="276"/>
      <c r="F24" s="377"/>
      <c r="G24" s="259"/>
      <c r="H24" s="270"/>
      <c r="I24" s="261"/>
      <c r="J24" s="277"/>
    </row>
    <row r="25" spans="1:10" s="113" customFormat="1" ht="74.25" customHeight="1" x14ac:dyDescent="0.2">
      <c r="A25" s="376"/>
      <c r="B25" s="263">
        <v>12</v>
      </c>
      <c r="C25" s="116" t="s">
        <v>502</v>
      </c>
      <c r="D25" s="129"/>
      <c r="E25" s="129"/>
      <c r="F25" s="377"/>
      <c r="G25" s="259"/>
      <c r="H25" s="270"/>
      <c r="I25" s="261"/>
      <c r="J25" s="270"/>
    </row>
    <row r="26" spans="1:10" s="113" customFormat="1" ht="53.25" customHeight="1" x14ac:dyDescent="0.2">
      <c r="A26" s="255" t="s">
        <v>228</v>
      </c>
      <c r="B26" s="118">
        <v>13</v>
      </c>
      <c r="C26" s="117" t="s">
        <v>503</v>
      </c>
      <c r="D26" s="125">
        <v>10</v>
      </c>
      <c r="E26" s="117" t="s">
        <v>504</v>
      </c>
      <c r="F26" s="261"/>
      <c r="G26" s="259"/>
      <c r="H26" s="278"/>
      <c r="I26" s="279"/>
      <c r="J26" s="278"/>
    </row>
    <row r="27" spans="1:10" s="113" customFormat="1" ht="59.25" customHeight="1" x14ac:dyDescent="0.2">
      <c r="A27" s="378" t="s">
        <v>229</v>
      </c>
      <c r="B27" s="125">
        <v>14</v>
      </c>
      <c r="C27" s="117" t="s">
        <v>505</v>
      </c>
      <c r="D27" s="125">
        <v>11</v>
      </c>
      <c r="E27" s="117" t="s">
        <v>506</v>
      </c>
      <c r="F27" s="377"/>
      <c r="G27" s="259"/>
      <c r="H27" s="269"/>
      <c r="I27" s="279"/>
      <c r="J27" s="269"/>
    </row>
    <row r="28" spans="1:10" s="113" customFormat="1" ht="73.5" customHeight="1" x14ac:dyDescent="0.2">
      <c r="A28" s="378"/>
      <c r="B28" s="125">
        <v>15</v>
      </c>
      <c r="C28" s="117" t="s">
        <v>507</v>
      </c>
      <c r="D28" s="125">
        <v>12</v>
      </c>
      <c r="E28" s="117" t="s">
        <v>508</v>
      </c>
      <c r="F28" s="377"/>
      <c r="G28" s="259"/>
      <c r="H28" s="269"/>
      <c r="I28" s="279"/>
      <c r="J28" s="269"/>
    </row>
    <row r="29" spans="1:10" s="113" customFormat="1" ht="42.75" customHeight="1" x14ac:dyDescent="0.2">
      <c r="A29" s="378"/>
      <c r="B29" s="263">
        <v>16</v>
      </c>
      <c r="C29" s="117" t="s">
        <v>509</v>
      </c>
      <c r="D29" s="125">
        <v>13</v>
      </c>
      <c r="E29" s="117" t="s">
        <v>510</v>
      </c>
      <c r="F29" s="377"/>
      <c r="G29" s="259"/>
      <c r="H29" s="269"/>
      <c r="I29" s="280"/>
      <c r="J29" s="269"/>
    </row>
    <row r="30" spans="1:10" s="113" customFormat="1" ht="64.5" customHeight="1" x14ac:dyDescent="0.2">
      <c r="A30" s="378"/>
      <c r="B30" s="263">
        <v>17</v>
      </c>
      <c r="C30" s="117" t="s">
        <v>511</v>
      </c>
      <c r="D30" s="125">
        <v>14</v>
      </c>
      <c r="E30" s="117" t="s">
        <v>512</v>
      </c>
      <c r="F30" s="377"/>
      <c r="G30" s="259"/>
      <c r="H30" s="269"/>
      <c r="I30" s="261"/>
      <c r="J30" s="269"/>
    </row>
    <row r="31" spans="1:10" s="113" customFormat="1" ht="51.75" customHeight="1" x14ac:dyDescent="0.2">
      <c r="A31" s="388" t="s">
        <v>230</v>
      </c>
      <c r="B31" s="389"/>
      <c r="C31" s="389"/>
      <c r="D31" s="389"/>
      <c r="E31" s="390"/>
      <c r="F31" s="391"/>
      <c r="G31" s="391"/>
      <c r="H31" s="391"/>
      <c r="I31" s="391"/>
      <c r="J31" s="391"/>
    </row>
    <row r="32" spans="1:10" s="123" customFormat="1" ht="15" x14ac:dyDescent="0.2">
      <c r="A32" s="281" t="s">
        <v>231</v>
      </c>
      <c r="B32" s="282" t="s">
        <v>213</v>
      </c>
      <c r="C32" s="283" t="s">
        <v>232</v>
      </c>
      <c r="D32" s="284" t="s">
        <v>215</v>
      </c>
      <c r="E32" s="283" t="s">
        <v>513</v>
      </c>
      <c r="F32" s="285"/>
      <c r="G32" s="285"/>
      <c r="H32" s="286"/>
      <c r="I32" s="287"/>
      <c r="J32" s="286"/>
    </row>
    <row r="33" spans="1:11" s="123" customFormat="1" ht="58.5" customHeight="1" x14ac:dyDescent="0.2">
      <c r="A33" s="383" t="s">
        <v>233</v>
      </c>
      <c r="B33" s="120">
        <v>1</v>
      </c>
      <c r="C33" s="117" t="s">
        <v>514</v>
      </c>
      <c r="D33" s="120">
        <v>1</v>
      </c>
      <c r="E33" s="122" t="s">
        <v>515</v>
      </c>
      <c r="F33" s="384"/>
      <c r="G33" s="259"/>
      <c r="H33" s="288"/>
      <c r="I33" s="259"/>
      <c r="J33" s="288"/>
    </row>
    <row r="34" spans="1:11" s="123" customFormat="1" ht="51" x14ac:dyDescent="0.2">
      <c r="A34" s="383"/>
      <c r="B34" s="120">
        <v>2</v>
      </c>
      <c r="C34" s="117" t="s">
        <v>516</v>
      </c>
      <c r="D34" s="120">
        <v>2</v>
      </c>
      <c r="E34" s="116" t="s">
        <v>517</v>
      </c>
      <c r="F34" s="384"/>
      <c r="G34" s="259"/>
      <c r="H34" s="288"/>
      <c r="I34" s="259"/>
      <c r="J34" s="288"/>
    </row>
    <row r="35" spans="1:11" s="123" customFormat="1" ht="54.75" customHeight="1" x14ac:dyDescent="0.2">
      <c r="A35" s="383"/>
      <c r="B35" s="120">
        <v>3</v>
      </c>
      <c r="C35" s="119" t="s">
        <v>518</v>
      </c>
      <c r="D35" s="120">
        <v>3</v>
      </c>
      <c r="E35" s="122" t="s">
        <v>519</v>
      </c>
      <c r="F35" s="384"/>
      <c r="G35" s="259"/>
      <c r="H35" s="288"/>
      <c r="I35" s="259"/>
      <c r="J35" s="288"/>
    </row>
    <row r="36" spans="1:11" s="123" customFormat="1" ht="45.75" customHeight="1" x14ac:dyDescent="0.2">
      <c r="A36" s="383"/>
      <c r="B36" s="120">
        <v>4</v>
      </c>
      <c r="C36" s="119" t="s">
        <v>520</v>
      </c>
      <c r="D36" s="120">
        <v>4</v>
      </c>
      <c r="E36" s="117" t="s">
        <v>234</v>
      </c>
      <c r="F36" s="384"/>
      <c r="G36" s="259"/>
      <c r="H36" s="288"/>
      <c r="I36" s="259"/>
      <c r="J36" s="288"/>
    </row>
    <row r="37" spans="1:11" s="123" customFormat="1" ht="45.75" customHeight="1" x14ac:dyDescent="0.2">
      <c r="A37" s="383"/>
      <c r="B37" s="120">
        <v>5</v>
      </c>
      <c r="C37" s="119" t="s">
        <v>521</v>
      </c>
      <c r="D37" s="120">
        <v>5</v>
      </c>
      <c r="E37" s="116" t="s">
        <v>522</v>
      </c>
      <c r="F37" s="384"/>
      <c r="G37" s="259"/>
      <c r="H37" s="288"/>
      <c r="I37" s="259"/>
      <c r="J37" s="288"/>
    </row>
    <row r="38" spans="1:11" s="113" customFormat="1" ht="36.75" customHeight="1" x14ac:dyDescent="0.2">
      <c r="A38" s="383"/>
      <c r="B38" s="120">
        <v>6</v>
      </c>
      <c r="C38" s="119" t="s">
        <v>523</v>
      </c>
      <c r="D38" s="120">
        <v>6</v>
      </c>
      <c r="E38" s="116" t="s">
        <v>524</v>
      </c>
      <c r="F38" s="384"/>
      <c r="G38" s="259"/>
      <c r="H38" s="265"/>
      <c r="I38" s="259"/>
      <c r="J38" s="288"/>
    </row>
    <row r="39" spans="1:11" s="113" customFormat="1" ht="39.75" customHeight="1" x14ac:dyDescent="0.2">
      <c r="A39" s="383"/>
      <c r="B39" s="289"/>
      <c r="C39" s="289"/>
      <c r="D39" s="120">
        <v>7</v>
      </c>
      <c r="E39" s="116" t="s">
        <v>525</v>
      </c>
      <c r="F39" s="384"/>
      <c r="G39" s="134"/>
      <c r="H39" s="87"/>
      <c r="I39" s="259"/>
      <c r="J39" s="288"/>
    </row>
    <row r="40" spans="1:11" s="113" customFormat="1" ht="50.25" customHeight="1" x14ac:dyDescent="0.2">
      <c r="A40" s="383"/>
      <c r="B40" s="289"/>
      <c r="C40" s="289"/>
      <c r="D40" s="120">
        <v>8</v>
      </c>
      <c r="E40" s="116" t="s">
        <v>526</v>
      </c>
      <c r="F40" s="384"/>
      <c r="G40" s="259"/>
      <c r="H40" s="265"/>
      <c r="I40" s="259"/>
      <c r="J40" s="288"/>
    </row>
    <row r="41" spans="1:11" s="113" customFormat="1" ht="41.25" customHeight="1" x14ac:dyDescent="0.2">
      <c r="A41" s="383"/>
      <c r="B41" s="289"/>
      <c r="C41" s="289"/>
      <c r="D41" s="120">
        <v>9</v>
      </c>
      <c r="E41" s="116" t="s">
        <v>527</v>
      </c>
      <c r="F41" s="384"/>
      <c r="G41" s="259"/>
      <c r="H41" s="265"/>
      <c r="I41" s="259"/>
      <c r="J41" s="288"/>
    </row>
    <row r="42" spans="1:11" s="113" customFormat="1" ht="52.5" customHeight="1" x14ac:dyDescent="0.2">
      <c r="A42" s="385" t="s">
        <v>235</v>
      </c>
      <c r="B42" s="290">
        <v>7</v>
      </c>
      <c r="C42" s="291" t="s">
        <v>528</v>
      </c>
      <c r="D42" s="290">
        <v>10</v>
      </c>
      <c r="E42" s="292" t="s">
        <v>236</v>
      </c>
      <c r="F42" s="387"/>
      <c r="G42" s="264"/>
      <c r="H42" s="267"/>
      <c r="I42" s="264"/>
      <c r="J42" s="293"/>
    </row>
    <row r="43" spans="1:11" s="113" customFormat="1" ht="40.5" customHeight="1" x14ac:dyDescent="0.2">
      <c r="A43" s="386"/>
      <c r="B43" s="263">
        <v>8</v>
      </c>
      <c r="C43" s="117" t="s">
        <v>529</v>
      </c>
      <c r="D43" s="290">
        <v>11</v>
      </c>
      <c r="E43" s="117" t="s">
        <v>530</v>
      </c>
      <c r="F43" s="387"/>
      <c r="G43" s="264"/>
      <c r="H43" s="267"/>
      <c r="I43" s="264"/>
      <c r="J43" s="265"/>
    </row>
    <row r="44" spans="1:11" s="113" customFormat="1" ht="57.75" customHeight="1" x14ac:dyDescent="0.2">
      <c r="A44" s="378" t="s">
        <v>237</v>
      </c>
      <c r="B44" s="125">
        <v>9</v>
      </c>
      <c r="C44" s="117" t="s">
        <v>531</v>
      </c>
      <c r="D44" s="263">
        <v>12</v>
      </c>
      <c r="E44" s="117" t="s">
        <v>532</v>
      </c>
      <c r="F44" s="377"/>
      <c r="G44" s="264"/>
      <c r="H44" s="277"/>
      <c r="I44" s="259"/>
      <c r="J44" s="288"/>
    </row>
    <row r="45" spans="1:11" s="113" customFormat="1" ht="51" x14ac:dyDescent="0.2">
      <c r="A45" s="378"/>
      <c r="B45" s="125">
        <v>10</v>
      </c>
      <c r="C45" s="117" t="s">
        <v>533</v>
      </c>
      <c r="D45" s="263">
        <v>13</v>
      </c>
      <c r="E45" s="117" t="s">
        <v>534</v>
      </c>
      <c r="F45" s="377"/>
      <c r="G45" s="261"/>
      <c r="H45" s="265"/>
      <c r="I45" s="259"/>
      <c r="J45" s="267"/>
    </row>
    <row r="46" spans="1:11" s="113" customFormat="1" ht="47.25" customHeight="1" x14ac:dyDescent="0.2">
      <c r="A46" s="378"/>
      <c r="B46" s="125">
        <v>11</v>
      </c>
      <c r="C46" s="117" t="s">
        <v>535</v>
      </c>
      <c r="D46" s="263">
        <v>14</v>
      </c>
      <c r="E46" s="117" t="s">
        <v>536</v>
      </c>
      <c r="F46" s="377"/>
      <c r="G46" s="261"/>
      <c r="H46" s="294"/>
      <c r="I46" s="259"/>
      <c r="J46" s="265"/>
      <c r="K46" s="130"/>
    </row>
    <row r="47" spans="1:11" s="113" customFormat="1" ht="50.25" customHeight="1" x14ac:dyDescent="0.2">
      <c r="A47" s="378"/>
      <c r="B47" s="125">
        <v>12</v>
      </c>
      <c r="C47" s="117" t="s">
        <v>537</v>
      </c>
      <c r="D47" s="263">
        <v>15</v>
      </c>
      <c r="E47" s="117" t="s">
        <v>538</v>
      </c>
      <c r="F47" s="377"/>
      <c r="G47" s="261"/>
      <c r="H47" s="265"/>
      <c r="I47" s="259"/>
      <c r="J47" s="265"/>
    </row>
    <row r="48" spans="1:11" s="113" customFormat="1" ht="71.25" customHeight="1" x14ac:dyDescent="0.2">
      <c r="A48" s="378"/>
      <c r="B48" s="125">
        <v>13</v>
      </c>
      <c r="C48" s="124" t="s">
        <v>539</v>
      </c>
      <c r="D48" s="125">
        <v>16</v>
      </c>
      <c r="E48" s="117" t="s">
        <v>540</v>
      </c>
      <c r="F48" s="377"/>
      <c r="G48" s="295"/>
      <c r="H48" s="296"/>
      <c r="I48" s="259"/>
      <c r="J48" s="265"/>
    </row>
    <row r="49" spans="1:11" s="113" customFormat="1" ht="97.5" customHeight="1" x14ac:dyDescent="0.2">
      <c r="A49" s="378"/>
      <c r="B49" s="125">
        <v>14</v>
      </c>
      <c r="C49" s="126" t="s">
        <v>541</v>
      </c>
      <c r="D49" s="127"/>
      <c r="E49" s="117" t="s">
        <v>238</v>
      </c>
      <c r="F49" s="377"/>
      <c r="G49" s="295"/>
      <c r="H49" s="296"/>
      <c r="I49" s="259"/>
      <c r="J49" s="267"/>
    </row>
    <row r="50" spans="1:11" ht="71.25" customHeight="1" x14ac:dyDescent="0.2">
      <c r="A50" s="378" t="s">
        <v>239</v>
      </c>
      <c r="B50" s="125">
        <v>15</v>
      </c>
      <c r="C50" s="117" t="s">
        <v>542</v>
      </c>
      <c r="D50" s="127">
        <v>17</v>
      </c>
      <c r="E50" s="117" t="s">
        <v>240</v>
      </c>
      <c r="F50" s="377"/>
      <c r="G50" s="261"/>
      <c r="H50" s="267"/>
      <c r="I50" s="297"/>
      <c r="J50" s="294"/>
    </row>
    <row r="51" spans="1:11" ht="150" customHeight="1" x14ac:dyDescent="0.2">
      <c r="A51" s="378"/>
      <c r="B51" s="125">
        <v>16</v>
      </c>
      <c r="C51" s="117" t="s">
        <v>543</v>
      </c>
      <c r="D51" s="127">
        <v>18</v>
      </c>
      <c r="E51" s="128" t="s">
        <v>544</v>
      </c>
      <c r="F51" s="377"/>
      <c r="G51" s="261"/>
      <c r="H51" s="267"/>
      <c r="I51" s="297"/>
      <c r="J51" s="294"/>
    </row>
    <row r="52" spans="1:11" ht="72.75" customHeight="1" x14ac:dyDescent="0.2">
      <c r="A52" s="378"/>
      <c r="B52" s="125">
        <v>17</v>
      </c>
      <c r="C52" s="117" t="s">
        <v>545</v>
      </c>
      <c r="D52" s="127">
        <v>19</v>
      </c>
      <c r="E52" s="128" t="s">
        <v>546</v>
      </c>
      <c r="F52" s="377"/>
      <c r="G52" s="261"/>
      <c r="H52" s="267"/>
      <c r="I52" s="297"/>
      <c r="J52" s="265"/>
      <c r="K52" s="130"/>
    </row>
    <row r="53" spans="1:11" ht="63.75" x14ac:dyDescent="0.2">
      <c r="A53" s="378"/>
      <c r="B53" s="125">
        <v>18</v>
      </c>
      <c r="C53" s="117" t="s">
        <v>547</v>
      </c>
      <c r="D53" s="127">
        <v>20</v>
      </c>
      <c r="E53" s="128" t="s">
        <v>548</v>
      </c>
      <c r="F53" s="377"/>
      <c r="G53" s="261"/>
      <c r="H53" s="267"/>
      <c r="I53" s="297"/>
      <c r="J53" s="265"/>
      <c r="K53" s="130"/>
    </row>
    <row r="54" spans="1:11" ht="80.25" customHeight="1" x14ac:dyDescent="0.2">
      <c r="A54" s="378"/>
      <c r="B54" s="125">
        <v>19</v>
      </c>
      <c r="C54" s="117" t="s">
        <v>549</v>
      </c>
      <c r="D54" s="298"/>
      <c r="E54" s="299"/>
      <c r="F54" s="377"/>
      <c r="G54" s="261"/>
      <c r="H54" s="267"/>
      <c r="I54" s="300"/>
      <c r="J54" s="267"/>
    </row>
    <row r="55" spans="1:11" ht="84.75" customHeight="1" x14ac:dyDescent="0.2">
      <c r="A55" s="378" t="s">
        <v>241</v>
      </c>
      <c r="B55" s="301">
        <v>20</v>
      </c>
      <c r="C55" s="117" t="s">
        <v>550</v>
      </c>
      <c r="D55" s="127">
        <v>21</v>
      </c>
      <c r="E55" s="117" t="s">
        <v>551</v>
      </c>
      <c r="F55" s="377"/>
      <c r="G55" s="295"/>
      <c r="H55" s="296"/>
      <c r="I55" s="264"/>
      <c r="J55" s="265"/>
    </row>
    <row r="56" spans="1:11" ht="145.5" customHeight="1" x14ac:dyDescent="0.2">
      <c r="A56" s="378"/>
      <c r="B56" s="301">
        <v>21</v>
      </c>
      <c r="C56" s="117" t="s">
        <v>552</v>
      </c>
      <c r="D56" s="127">
        <v>22</v>
      </c>
      <c r="E56" s="128" t="s">
        <v>553</v>
      </c>
      <c r="F56" s="377"/>
      <c r="G56" s="261"/>
      <c r="H56" s="265"/>
      <c r="I56" s="300"/>
      <c r="J56" s="265"/>
    </row>
    <row r="57" spans="1:11" ht="58.5" customHeight="1" x14ac:dyDescent="0.2">
      <c r="A57" s="378"/>
      <c r="B57" s="301">
        <v>22</v>
      </c>
      <c r="C57" s="117" t="s">
        <v>242</v>
      </c>
      <c r="D57" s="127">
        <v>23</v>
      </c>
      <c r="E57" s="128" t="s">
        <v>554</v>
      </c>
      <c r="F57" s="377"/>
      <c r="G57" s="295"/>
      <c r="H57" s="265"/>
      <c r="I57" s="297"/>
      <c r="J57" s="265"/>
    </row>
    <row r="58" spans="1:11" ht="51" customHeight="1" x14ac:dyDescent="0.2">
      <c r="A58" s="378"/>
      <c r="B58" s="301">
        <v>23</v>
      </c>
      <c r="C58" s="119" t="s">
        <v>555</v>
      </c>
      <c r="D58" s="127">
        <v>24</v>
      </c>
      <c r="E58" s="128" t="s">
        <v>556</v>
      </c>
      <c r="F58" s="377"/>
      <c r="G58" s="295"/>
      <c r="H58" s="294"/>
      <c r="I58" s="300"/>
      <c r="J58" s="265"/>
    </row>
    <row r="59" spans="1:11" ht="49.5" customHeight="1" x14ac:dyDescent="0.2">
      <c r="A59" s="378"/>
      <c r="B59" s="301">
        <v>24</v>
      </c>
      <c r="C59" s="119" t="s">
        <v>557</v>
      </c>
      <c r="D59" s="127">
        <v>25</v>
      </c>
      <c r="E59" s="128" t="s">
        <v>558</v>
      </c>
      <c r="F59" s="377"/>
      <c r="G59" s="295"/>
      <c r="H59" s="294"/>
      <c r="I59" s="297"/>
      <c r="J59" s="296"/>
    </row>
    <row r="60" spans="1:11" ht="56.25" customHeight="1" x14ac:dyDescent="0.2">
      <c r="A60" s="378"/>
      <c r="B60" s="301">
        <v>25</v>
      </c>
      <c r="C60" s="119" t="s">
        <v>559</v>
      </c>
      <c r="D60" s="127">
        <v>26</v>
      </c>
      <c r="E60" s="128" t="s">
        <v>560</v>
      </c>
      <c r="F60" s="377"/>
      <c r="G60" s="268"/>
      <c r="H60" s="294"/>
      <c r="I60" s="297"/>
      <c r="J60" s="296"/>
    </row>
    <row r="61" spans="1:11" ht="51.75" customHeight="1" x14ac:dyDescent="0.2">
      <c r="A61" s="378"/>
      <c r="B61" s="302"/>
      <c r="C61" s="303"/>
      <c r="D61" s="127">
        <v>27</v>
      </c>
      <c r="E61" s="128" t="s">
        <v>561</v>
      </c>
      <c r="F61" s="377"/>
      <c r="G61" s="268"/>
      <c r="H61" s="261"/>
      <c r="I61" s="297"/>
      <c r="J61" s="294"/>
    </row>
    <row r="62" spans="1:11" ht="38.25" x14ac:dyDescent="0.2">
      <c r="A62" s="378"/>
      <c r="B62" s="302"/>
      <c r="C62" s="303"/>
      <c r="D62" s="127">
        <v>28</v>
      </c>
      <c r="E62" s="128" t="s">
        <v>562</v>
      </c>
      <c r="F62" s="377"/>
      <c r="G62" s="268"/>
      <c r="H62" s="261"/>
      <c r="I62" s="300"/>
      <c r="J62" s="265"/>
    </row>
    <row r="63" spans="1:11" ht="42" customHeight="1" x14ac:dyDescent="0.2">
      <c r="A63" s="378"/>
      <c r="B63" s="298"/>
      <c r="C63" s="303"/>
      <c r="D63" s="127">
        <v>29</v>
      </c>
      <c r="E63" s="128" t="s">
        <v>563</v>
      </c>
      <c r="F63" s="377"/>
      <c r="G63" s="268"/>
      <c r="H63" s="261"/>
      <c r="I63" s="300"/>
      <c r="J63" s="265"/>
    </row>
    <row r="64" spans="1:11" ht="38.25" x14ac:dyDescent="0.2">
      <c r="A64" s="378"/>
      <c r="B64" s="298"/>
      <c r="C64" s="299"/>
      <c r="D64" s="127">
        <v>30</v>
      </c>
      <c r="E64" s="128" t="s">
        <v>564</v>
      </c>
      <c r="F64" s="377"/>
      <c r="G64" s="261"/>
    </row>
    <row r="65" spans="1:10" ht="49.5" customHeight="1" x14ac:dyDescent="0.2">
      <c r="A65" s="380" t="s">
        <v>565</v>
      </c>
      <c r="B65" s="256">
        <v>26</v>
      </c>
      <c r="C65" s="304" t="s">
        <v>566</v>
      </c>
      <c r="D65" s="290">
        <v>31</v>
      </c>
      <c r="E65" s="292" t="s">
        <v>243</v>
      </c>
      <c r="F65" s="377"/>
      <c r="G65" s="261"/>
      <c r="H65" s="267"/>
      <c r="I65" s="300"/>
      <c r="J65" s="296"/>
    </row>
    <row r="66" spans="1:10" ht="55.5" customHeight="1" x14ac:dyDescent="0.2">
      <c r="A66" s="381"/>
      <c r="B66" s="125">
        <v>27</v>
      </c>
      <c r="C66" s="117" t="s">
        <v>567</v>
      </c>
      <c r="D66" s="290">
        <v>32</v>
      </c>
      <c r="E66" s="292" t="s">
        <v>244</v>
      </c>
      <c r="F66" s="377"/>
      <c r="G66" s="261"/>
      <c r="H66" s="266"/>
      <c r="I66" s="300"/>
      <c r="J66" s="265"/>
    </row>
    <row r="67" spans="1:10" ht="33.75" customHeight="1" x14ac:dyDescent="0.2">
      <c r="A67" s="382"/>
      <c r="B67" s="125">
        <v>28</v>
      </c>
      <c r="C67" s="305" t="s">
        <v>245</v>
      </c>
      <c r="D67" s="290">
        <v>33</v>
      </c>
      <c r="E67" s="292" t="s">
        <v>568</v>
      </c>
    </row>
    <row r="68" spans="1:10" ht="38.25" x14ac:dyDescent="0.2">
      <c r="A68" s="374" t="s">
        <v>246</v>
      </c>
      <c r="B68" s="263">
        <v>29</v>
      </c>
      <c r="C68" s="119" t="s">
        <v>569</v>
      </c>
      <c r="D68" s="131"/>
      <c r="E68" s="132"/>
      <c r="F68" s="377"/>
      <c r="G68" s="268"/>
      <c r="H68" s="294"/>
      <c r="I68" s="300"/>
      <c r="J68" s="288"/>
    </row>
    <row r="69" spans="1:10" ht="37.5" customHeight="1" x14ac:dyDescent="0.2">
      <c r="A69" s="375"/>
      <c r="B69" s="306">
        <v>30</v>
      </c>
      <c r="C69" s="307" t="s">
        <v>570</v>
      </c>
      <c r="D69" s="308"/>
      <c r="E69" s="309"/>
      <c r="F69" s="377"/>
      <c r="G69" s="268"/>
      <c r="H69" s="294"/>
      <c r="I69" s="300"/>
      <c r="J69" s="310"/>
    </row>
    <row r="70" spans="1:10" ht="33" customHeight="1" x14ac:dyDescent="0.2">
      <c r="A70" s="375"/>
      <c r="B70" s="306">
        <v>31</v>
      </c>
      <c r="C70" s="307" t="s">
        <v>571</v>
      </c>
      <c r="D70" s="311"/>
      <c r="E70" s="312"/>
      <c r="F70" s="377"/>
      <c r="G70" s="259"/>
      <c r="H70" s="265"/>
      <c r="I70" s="300"/>
      <c r="J70" s="310"/>
    </row>
    <row r="71" spans="1:10" ht="42.75" customHeight="1" x14ac:dyDescent="0.2">
      <c r="A71" s="375"/>
      <c r="B71" s="306">
        <v>32</v>
      </c>
      <c r="C71" s="307" t="s">
        <v>572</v>
      </c>
      <c r="D71" s="311"/>
      <c r="E71" s="312"/>
      <c r="F71" s="377"/>
      <c r="G71" s="297"/>
      <c r="H71" s="294"/>
      <c r="I71" s="300"/>
      <c r="J71" s="310"/>
    </row>
    <row r="72" spans="1:10" ht="36.75" customHeight="1" x14ac:dyDescent="0.2">
      <c r="A72" s="375"/>
      <c r="B72" s="306">
        <v>33</v>
      </c>
      <c r="C72" s="313" t="s">
        <v>573</v>
      </c>
      <c r="D72" s="311"/>
      <c r="E72" s="312"/>
      <c r="F72" s="377"/>
      <c r="G72" s="297"/>
      <c r="H72" s="314"/>
      <c r="I72" s="300"/>
      <c r="J72" s="310"/>
    </row>
    <row r="73" spans="1:10" ht="32.25" customHeight="1" x14ac:dyDescent="0.2">
      <c r="A73" s="376"/>
      <c r="B73" s="315">
        <v>34</v>
      </c>
      <c r="C73" s="313" t="s">
        <v>574</v>
      </c>
      <c r="D73" s="311"/>
      <c r="E73" s="312"/>
      <c r="F73" s="377"/>
      <c r="G73" s="297"/>
      <c r="H73" s="314"/>
      <c r="I73" s="300"/>
      <c r="J73" s="310"/>
    </row>
    <row r="74" spans="1:10" ht="41.25" customHeight="1" x14ac:dyDescent="0.2">
      <c r="A74" s="255" t="s">
        <v>247</v>
      </c>
      <c r="B74" s="125">
        <v>35</v>
      </c>
      <c r="C74" s="292" t="s">
        <v>248</v>
      </c>
      <c r="D74" s="316">
        <v>34</v>
      </c>
      <c r="E74" s="292" t="s">
        <v>249</v>
      </c>
      <c r="F74" s="261"/>
      <c r="G74" s="264"/>
      <c r="H74" s="288"/>
      <c r="I74" s="300"/>
    </row>
    <row r="75" spans="1:10" ht="73.5" customHeight="1" x14ac:dyDescent="0.2">
      <c r="A75" s="378" t="s">
        <v>575</v>
      </c>
      <c r="B75" s="125">
        <v>36</v>
      </c>
      <c r="C75" s="117" t="s">
        <v>250</v>
      </c>
      <c r="D75" s="127">
        <v>35</v>
      </c>
      <c r="E75" s="117" t="s">
        <v>251</v>
      </c>
      <c r="F75" s="377"/>
      <c r="G75" s="295"/>
      <c r="H75" s="314"/>
      <c r="I75" s="300"/>
      <c r="J75" s="265"/>
    </row>
    <row r="76" spans="1:10" ht="42.75" customHeight="1" x14ac:dyDescent="0.2">
      <c r="A76" s="378"/>
      <c r="B76" s="125">
        <v>37</v>
      </c>
      <c r="C76" s="117" t="s">
        <v>252</v>
      </c>
      <c r="D76" s="127"/>
      <c r="E76" s="117"/>
      <c r="F76" s="377"/>
      <c r="G76" s="295"/>
      <c r="H76" s="265"/>
      <c r="I76" s="300"/>
      <c r="J76" s="265"/>
    </row>
    <row r="77" spans="1:10" ht="38.25" customHeight="1" x14ac:dyDescent="0.2">
      <c r="A77" s="378"/>
      <c r="B77" s="125">
        <v>38</v>
      </c>
      <c r="C77" s="317" t="s">
        <v>576</v>
      </c>
      <c r="D77" s="127"/>
      <c r="E77" s="117"/>
      <c r="F77" s="377"/>
      <c r="G77" s="295"/>
      <c r="H77" s="314"/>
      <c r="I77" s="300"/>
      <c r="J77" s="265"/>
    </row>
    <row r="78" spans="1:10" ht="44.25" customHeight="1" x14ac:dyDescent="0.2">
      <c r="A78" s="378" t="s">
        <v>577</v>
      </c>
      <c r="B78" s="318">
        <v>39</v>
      </c>
      <c r="C78" s="319" t="s">
        <v>578</v>
      </c>
      <c r="D78" s="320">
        <v>36</v>
      </c>
      <c r="E78" s="321" t="s">
        <v>579</v>
      </c>
      <c r="F78" s="379"/>
      <c r="G78" s="134"/>
      <c r="H78" s="267"/>
      <c r="I78" s="259"/>
      <c r="J78" s="265"/>
    </row>
    <row r="79" spans="1:10" ht="48" customHeight="1" x14ac:dyDescent="0.2">
      <c r="A79" s="378"/>
      <c r="B79" s="322"/>
      <c r="C79" s="323"/>
      <c r="D79" s="320">
        <v>37</v>
      </c>
      <c r="E79" s="321" t="s">
        <v>580</v>
      </c>
      <c r="F79" s="379"/>
      <c r="G79" s="134"/>
      <c r="H79" s="310"/>
      <c r="I79" s="259"/>
      <c r="J79" s="265"/>
    </row>
    <row r="80" spans="1:10" x14ac:dyDescent="0.2">
      <c r="A80" s="87"/>
      <c r="B80" s="87"/>
      <c r="D80" s="87"/>
    </row>
  </sheetData>
  <mergeCells count="37">
    <mergeCell ref="A19:A21"/>
    <mergeCell ref="F19:F21"/>
    <mergeCell ref="B1:D1"/>
    <mergeCell ref="B2:D2"/>
    <mergeCell ref="B5:C5"/>
    <mergeCell ref="B7:E7"/>
    <mergeCell ref="B9:E9"/>
    <mergeCell ref="A11:E11"/>
    <mergeCell ref="F11:J11"/>
    <mergeCell ref="A14:A16"/>
    <mergeCell ref="F14:F16"/>
    <mergeCell ref="A17:A18"/>
    <mergeCell ref="F17:F18"/>
    <mergeCell ref="A22:A25"/>
    <mergeCell ref="F22:F25"/>
    <mergeCell ref="A27:A30"/>
    <mergeCell ref="F27:F30"/>
    <mergeCell ref="A31:E31"/>
    <mergeCell ref="F31:J31"/>
    <mergeCell ref="A33:A41"/>
    <mergeCell ref="F33:F41"/>
    <mergeCell ref="A42:A43"/>
    <mergeCell ref="F42:F43"/>
    <mergeCell ref="A44:A49"/>
    <mergeCell ref="F44:F49"/>
    <mergeCell ref="A50:A54"/>
    <mergeCell ref="F50:F54"/>
    <mergeCell ref="A55:A64"/>
    <mergeCell ref="F55:F64"/>
    <mergeCell ref="A65:A67"/>
    <mergeCell ref="F65:F66"/>
    <mergeCell ref="A68:A73"/>
    <mergeCell ref="F68:F73"/>
    <mergeCell ref="A75:A77"/>
    <mergeCell ref="F75:F77"/>
    <mergeCell ref="A78:A79"/>
    <mergeCell ref="F78:F79"/>
  </mergeCells>
  <pageMargins left="0.7" right="0.7" top="0.75" bottom="0.75" header="0.3" footer="0.3"/>
  <pageSetup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C4B4C02-AFE5-4D37-AC6C-C3C4A05F8527}">
  <dimension ref="A1:G24"/>
  <sheetViews>
    <sheetView topLeftCell="A4" zoomScaleNormal="100" workbookViewId="0">
      <pane ySplit="2" topLeftCell="A15" activePane="bottomLeft" state="frozen"/>
      <selection activeCell="A4" sqref="A4"/>
      <selection pane="bottomLeft" activeCell="H11" sqref="H11"/>
    </sheetView>
  </sheetViews>
  <sheetFormatPr baseColWidth="10" defaultColWidth="10.5703125" defaultRowHeight="18.75" x14ac:dyDescent="0.3"/>
  <cols>
    <col min="1" max="1" width="52.140625" style="102" customWidth="1"/>
    <col min="2" max="4" width="15.7109375" style="100" customWidth="1"/>
    <col min="5" max="5" width="15.7109375" style="101" customWidth="1"/>
    <col min="6" max="6" width="33.140625" style="330" customWidth="1"/>
  </cols>
  <sheetData>
    <row r="1" spans="1:7" ht="22.5" customHeight="1" x14ac:dyDescent="0.25">
      <c r="A1" s="398" t="s">
        <v>186</v>
      </c>
      <c r="B1" s="398"/>
      <c r="C1" s="398"/>
      <c r="D1" s="398"/>
      <c r="E1" s="398"/>
      <c r="F1" s="398"/>
    </row>
    <row r="2" spans="1:7" x14ac:dyDescent="0.3">
      <c r="A2" s="399" t="s">
        <v>187</v>
      </c>
      <c r="B2" s="399"/>
      <c r="C2" s="399"/>
      <c r="D2" s="399"/>
      <c r="E2" s="399"/>
      <c r="F2" s="399"/>
    </row>
    <row r="3" spans="1:7" x14ac:dyDescent="0.3">
      <c r="A3" s="400" t="s">
        <v>188</v>
      </c>
      <c r="B3" s="401"/>
      <c r="C3" s="401"/>
      <c r="D3" s="401"/>
      <c r="E3" s="401"/>
      <c r="F3" s="402"/>
    </row>
    <row r="4" spans="1:7" ht="28.5" customHeight="1" x14ac:dyDescent="0.25">
      <c r="A4" s="403" t="s">
        <v>189</v>
      </c>
      <c r="B4" s="405" t="s">
        <v>190</v>
      </c>
      <c r="C4" s="406"/>
      <c r="D4" s="406"/>
      <c r="E4" s="407"/>
      <c r="F4" s="96" t="s">
        <v>191</v>
      </c>
    </row>
    <row r="5" spans="1:7" ht="46.5" customHeight="1" x14ac:dyDescent="0.3">
      <c r="A5" s="404"/>
      <c r="B5" s="97" t="s">
        <v>192</v>
      </c>
      <c r="C5" s="97" t="s">
        <v>193</v>
      </c>
      <c r="D5" s="97" t="s">
        <v>194</v>
      </c>
      <c r="E5" s="97" t="s">
        <v>195</v>
      </c>
      <c r="F5" s="324"/>
    </row>
    <row r="6" spans="1:7" ht="79.5" customHeight="1" x14ac:dyDescent="0.25">
      <c r="A6" s="117" t="s">
        <v>581</v>
      </c>
      <c r="B6" s="325" t="s">
        <v>582</v>
      </c>
      <c r="C6" s="325" t="s">
        <v>583</v>
      </c>
      <c r="D6" s="325" t="s">
        <v>584</v>
      </c>
      <c r="E6" s="325" t="s">
        <v>585</v>
      </c>
      <c r="F6" s="326" t="s">
        <v>196</v>
      </c>
      <c r="G6" s="99"/>
    </row>
    <row r="7" spans="1:7" ht="36.75" customHeight="1" x14ac:dyDescent="0.25">
      <c r="A7" s="121" t="s">
        <v>586</v>
      </c>
      <c r="B7" s="327"/>
      <c r="C7" s="327"/>
      <c r="D7" s="328">
        <v>1</v>
      </c>
      <c r="E7" s="328">
        <v>7</v>
      </c>
      <c r="F7" s="326" t="s">
        <v>196</v>
      </c>
      <c r="G7" s="99"/>
    </row>
    <row r="8" spans="1:7" ht="79.5" customHeight="1" x14ac:dyDescent="0.25">
      <c r="A8" s="119" t="s">
        <v>587</v>
      </c>
      <c r="B8" s="328" t="s">
        <v>588</v>
      </c>
      <c r="C8" s="327"/>
      <c r="D8" s="328" t="s">
        <v>589</v>
      </c>
      <c r="E8" s="325" t="s">
        <v>201</v>
      </c>
      <c r="F8" s="326" t="s">
        <v>196</v>
      </c>
      <c r="G8" s="99"/>
    </row>
    <row r="9" spans="1:7" ht="38.25" x14ac:dyDescent="0.25">
      <c r="A9" s="119" t="s">
        <v>590</v>
      </c>
      <c r="B9" s="328">
        <v>2</v>
      </c>
      <c r="C9" s="328">
        <v>2</v>
      </c>
      <c r="D9" s="325" t="s">
        <v>591</v>
      </c>
      <c r="E9" s="325" t="s">
        <v>592</v>
      </c>
      <c r="F9" s="326" t="s">
        <v>196</v>
      </c>
      <c r="G9" s="99"/>
    </row>
    <row r="10" spans="1:7" ht="68.25" customHeight="1" x14ac:dyDescent="0.25">
      <c r="A10" s="117" t="s">
        <v>593</v>
      </c>
      <c r="B10" s="328">
        <v>17</v>
      </c>
      <c r="C10" s="327"/>
      <c r="D10" s="328" t="s">
        <v>594</v>
      </c>
      <c r="E10" s="328" t="s">
        <v>595</v>
      </c>
      <c r="F10" s="326" t="s">
        <v>196</v>
      </c>
      <c r="G10" s="99"/>
    </row>
    <row r="11" spans="1:7" ht="90.75" customHeight="1" x14ac:dyDescent="0.25">
      <c r="A11" s="117" t="s">
        <v>596</v>
      </c>
      <c r="B11" s="327"/>
      <c r="C11" s="327"/>
      <c r="D11" s="328" t="s">
        <v>597</v>
      </c>
      <c r="E11" s="328" t="s">
        <v>598</v>
      </c>
      <c r="F11" s="326" t="s">
        <v>197</v>
      </c>
      <c r="G11" s="99"/>
    </row>
    <row r="12" spans="1:7" ht="67.5" customHeight="1" x14ac:dyDescent="0.25">
      <c r="A12" s="117" t="s">
        <v>599</v>
      </c>
      <c r="B12" s="327"/>
      <c r="C12" s="327"/>
      <c r="D12" s="327"/>
      <c r="E12" s="328">
        <v>3.12</v>
      </c>
      <c r="F12" s="326" t="s">
        <v>197</v>
      </c>
      <c r="G12" s="99"/>
    </row>
    <row r="13" spans="1:7" ht="48.75" customHeight="1" x14ac:dyDescent="0.25">
      <c r="A13" s="117" t="s">
        <v>198</v>
      </c>
      <c r="B13" s="325" t="s">
        <v>600</v>
      </c>
      <c r="C13" s="328" t="s">
        <v>601</v>
      </c>
      <c r="D13" s="325" t="s">
        <v>602</v>
      </c>
      <c r="E13" s="328">
        <v>18</v>
      </c>
      <c r="F13" s="326" t="s">
        <v>197</v>
      </c>
      <c r="G13" s="99"/>
    </row>
    <row r="14" spans="1:7" ht="58.5" customHeight="1" x14ac:dyDescent="0.25">
      <c r="A14" s="117" t="s">
        <v>199</v>
      </c>
      <c r="B14" s="325" t="s">
        <v>600</v>
      </c>
      <c r="C14" s="328" t="s">
        <v>603</v>
      </c>
      <c r="D14" s="325" t="s">
        <v>604</v>
      </c>
      <c r="E14" s="328" t="s">
        <v>605</v>
      </c>
      <c r="F14" s="326" t="s">
        <v>197</v>
      </c>
    </row>
    <row r="15" spans="1:7" ht="84.75" customHeight="1" x14ac:dyDescent="0.25">
      <c r="A15" s="119" t="s">
        <v>606</v>
      </c>
      <c r="B15" s="328">
        <v>6</v>
      </c>
      <c r="C15" s="328">
        <v>6</v>
      </c>
      <c r="D15" s="328" t="s">
        <v>607</v>
      </c>
      <c r="E15" s="328" t="s">
        <v>608</v>
      </c>
      <c r="F15" s="326" t="s">
        <v>196</v>
      </c>
    </row>
    <row r="16" spans="1:7" ht="62.25" customHeight="1" x14ac:dyDescent="0.25">
      <c r="A16" s="117" t="s">
        <v>200</v>
      </c>
      <c r="B16" s="328">
        <v>6</v>
      </c>
      <c r="C16" s="328" t="s">
        <v>609</v>
      </c>
      <c r="D16" s="328">
        <v>21</v>
      </c>
      <c r="E16" s="328" t="s">
        <v>610</v>
      </c>
      <c r="F16" s="326" t="s">
        <v>197</v>
      </c>
    </row>
    <row r="17" spans="1:6" ht="86.25" customHeight="1" x14ac:dyDescent="0.25">
      <c r="A17" s="117" t="s">
        <v>611</v>
      </c>
      <c r="B17" s="328" t="s">
        <v>202</v>
      </c>
      <c r="C17" s="328" t="s">
        <v>612</v>
      </c>
      <c r="D17" s="327"/>
      <c r="E17" s="328" t="s">
        <v>613</v>
      </c>
      <c r="F17" s="326" t="s">
        <v>197</v>
      </c>
    </row>
    <row r="18" spans="1:6" ht="80.25" customHeight="1" x14ac:dyDescent="0.25">
      <c r="A18" s="117" t="s">
        <v>614</v>
      </c>
      <c r="B18" s="329"/>
      <c r="C18" s="327"/>
      <c r="D18" s="325" t="s">
        <v>615</v>
      </c>
      <c r="E18" s="328" t="s">
        <v>616</v>
      </c>
      <c r="F18" s="326" t="s">
        <v>197</v>
      </c>
    </row>
    <row r="19" spans="1:6" ht="60.75" customHeight="1" x14ac:dyDescent="0.25">
      <c r="A19" s="117" t="s">
        <v>617</v>
      </c>
      <c r="B19" s="328">
        <v>16</v>
      </c>
      <c r="C19" s="328">
        <v>13</v>
      </c>
      <c r="D19" s="328" t="s">
        <v>618</v>
      </c>
      <c r="E19" s="328" t="s">
        <v>619</v>
      </c>
      <c r="F19" s="326" t="s">
        <v>197</v>
      </c>
    </row>
    <row r="20" spans="1:6" ht="75.75" customHeight="1" x14ac:dyDescent="0.25">
      <c r="A20" s="117" t="s">
        <v>620</v>
      </c>
      <c r="B20" s="328">
        <v>14</v>
      </c>
      <c r="C20" s="327"/>
      <c r="D20" s="328" t="s">
        <v>621</v>
      </c>
      <c r="E20" s="325" t="s">
        <v>622</v>
      </c>
      <c r="F20" s="326" t="s">
        <v>197</v>
      </c>
    </row>
    <row r="21" spans="1:6" ht="64.5" customHeight="1" x14ac:dyDescent="0.25">
      <c r="A21" s="117" t="s">
        <v>623</v>
      </c>
      <c r="B21" s="328" t="s">
        <v>624</v>
      </c>
      <c r="C21" s="327"/>
      <c r="D21" s="328" t="s">
        <v>625</v>
      </c>
      <c r="E21" s="328" t="s">
        <v>626</v>
      </c>
      <c r="F21" s="326" t="s">
        <v>197</v>
      </c>
    </row>
    <row r="22" spans="1:6" ht="43.5" customHeight="1" x14ac:dyDescent="0.25">
      <c r="A22" s="119" t="s">
        <v>204</v>
      </c>
      <c r="B22" s="327"/>
      <c r="C22" s="327"/>
      <c r="D22" s="325">
        <v>28</v>
      </c>
      <c r="E22" s="327"/>
      <c r="F22" s="326" t="s">
        <v>197</v>
      </c>
    </row>
    <row r="23" spans="1:6" ht="41.25" customHeight="1" x14ac:dyDescent="0.25">
      <c r="A23" s="117" t="s">
        <v>627</v>
      </c>
      <c r="B23" s="328">
        <v>17</v>
      </c>
      <c r="C23" s="328">
        <v>14</v>
      </c>
      <c r="D23" s="327"/>
      <c r="E23" s="328" t="s">
        <v>628</v>
      </c>
      <c r="F23" s="327" t="s">
        <v>196</v>
      </c>
    </row>
    <row r="24" spans="1:6" ht="38.25" x14ac:dyDescent="0.25">
      <c r="A24" s="117" t="s">
        <v>203</v>
      </c>
      <c r="B24" s="328" t="s">
        <v>629</v>
      </c>
      <c r="C24" s="327"/>
      <c r="D24" s="325" t="s">
        <v>630</v>
      </c>
      <c r="E24" s="327"/>
      <c r="F24" s="326" t="s">
        <v>197</v>
      </c>
    </row>
  </sheetData>
  <mergeCells count="5">
    <mergeCell ref="A1:F1"/>
    <mergeCell ref="A2:F2"/>
    <mergeCell ref="A3:F3"/>
    <mergeCell ref="A4:A5"/>
    <mergeCell ref="B4:E4"/>
  </mergeCells>
  <dataValidations count="2">
    <dataValidation allowBlank="1" showInputMessage="1" showErrorMessage="1" prompt="Escribir&quot; Plan de Acción &quot;si se va a documentar en este Plan de Acción o   escribir en el &quot;Plan o  acciones de  riesgos&quot;   si la debilidad o la amenaza ya están documentadas en riesgos o se van a documentar alli" sqref="J5 F4" xr:uid="{8883DD51-9B99-47DE-8174-0EB38FB5E6F3}"/>
    <dataValidation allowBlank="1" showInputMessage="1" showErrorMessage="1" prompt="Proponer y escribir en una frase la estrategia para gestionar la debilidad, la oportunidad, la amenaza o la fortaleza.Usar verbo de acción en infinitivo._x000a_" sqref="G1 A4" xr:uid="{D0C84E6C-2E69-41A6-A487-CB6A0B422DEC}"/>
  </dataValidations>
  <pageMargins left="0.7" right="0.7" top="0.75" bottom="0.75" header="0.3" footer="0.3"/>
  <pageSetup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55CF7D-1872-4C37-9907-E47A51458B99}">
  <sheetPr>
    <tabColor theme="4" tint="-0.249977111117893"/>
  </sheetPr>
  <dimension ref="A1:KL60"/>
  <sheetViews>
    <sheetView tabSelected="1" topLeftCell="A7" zoomScale="80" zoomScaleNormal="80" workbookViewId="0">
      <pane ySplit="3" topLeftCell="A10" activePane="bottomLeft" state="frozen"/>
      <selection activeCell="A7" sqref="A7"/>
      <selection pane="bottomLeft" activeCell="A50" sqref="A50:A54"/>
    </sheetView>
  </sheetViews>
  <sheetFormatPr baseColWidth="10" defaultRowHeight="15" x14ac:dyDescent="0.25"/>
  <cols>
    <col min="2" max="2" width="21" customWidth="1"/>
    <col min="3" max="3" width="19.7109375" customWidth="1"/>
    <col min="4" max="4" width="28.28515625" customWidth="1"/>
    <col min="5" max="5" width="21.5703125" customWidth="1"/>
    <col min="6" max="6" width="30.7109375" customWidth="1"/>
    <col min="7" max="7" width="23.28515625" customWidth="1"/>
    <col min="8" max="8" width="12.140625" customWidth="1"/>
    <col min="9" max="9" width="13.28515625" customWidth="1"/>
    <col min="11" max="11" width="28.5703125" customWidth="1"/>
    <col min="12" max="12" width="22.85546875" customWidth="1"/>
    <col min="16" max="16" width="33.42578125" customWidth="1"/>
    <col min="17" max="17" width="18.28515625" customWidth="1"/>
    <col min="21" max="21" width="17.28515625" customWidth="1"/>
    <col min="22" max="22" width="14" customWidth="1"/>
    <col min="23" max="23" width="14" bestFit="1" customWidth="1"/>
    <col min="24" max="24" width="38.7109375" hidden="1" customWidth="1"/>
    <col min="25" max="25" width="44.85546875" hidden="1" customWidth="1"/>
    <col min="26" max="26" width="4.85546875" hidden="1" customWidth="1"/>
    <col min="27" max="28" width="11.85546875" customWidth="1"/>
    <col min="29" max="29" width="41.7109375" hidden="1" customWidth="1"/>
    <col min="30" max="30" width="4.85546875" hidden="1" customWidth="1"/>
    <col min="31" max="31" width="13.42578125" customWidth="1"/>
    <col min="33" max="33" width="13.42578125" customWidth="1"/>
    <col min="34" max="34" width="21.140625" customWidth="1"/>
    <col min="36" max="36" width="15" customWidth="1"/>
    <col min="37" max="37" width="16.140625" customWidth="1"/>
    <col min="38" max="38" width="17.85546875" bestFit="1" customWidth="1"/>
    <col min="39" max="39" width="12" bestFit="1" customWidth="1"/>
    <col min="41" max="298" width="11.42578125" style="147"/>
    <col min="299" max="16384" width="11.42578125" style="190"/>
  </cols>
  <sheetData>
    <row r="1" spans="1:298" s="187" customFormat="1" ht="16.5" customHeight="1" x14ac:dyDescent="0.3">
      <c r="A1" s="461"/>
      <c r="B1" s="462"/>
      <c r="C1" s="462"/>
      <c r="D1" s="451" t="s">
        <v>633</v>
      </c>
      <c r="E1" s="451"/>
      <c r="F1" s="451"/>
      <c r="G1" s="451"/>
      <c r="H1" s="451"/>
      <c r="I1" s="451"/>
      <c r="J1" s="451"/>
      <c r="K1" s="451"/>
      <c r="L1" s="451"/>
      <c r="M1" s="451"/>
      <c r="N1" s="451"/>
      <c r="O1" s="451"/>
      <c r="P1" s="451"/>
      <c r="Q1" s="451"/>
      <c r="R1" s="451"/>
      <c r="S1" s="451"/>
      <c r="T1" s="451"/>
      <c r="U1" s="451"/>
      <c r="V1" s="451"/>
      <c r="W1" s="451"/>
      <c r="X1" s="451"/>
      <c r="Y1" s="451"/>
      <c r="Z1" s="451"/>
      <c r="AA1" s="451"/>
      <c r="AB1" s="451"/>
      <c r="AC1" s="451"/>
      <c r="AD1" s="451"/>
      <c r="AE1" s="451"/>
      <c r="AF1" s="451"/>
      <c r="AG1" s="451"/>
      <c r="AH1" s="451"/>
      <c r="AI1" s="451"/>
      <c r="AJ1" s="451"/>
      <c r="AK1" s="451"/>
      <c r="AL1" s="453" t="s">
        <v>67</v>
      </c>
      <c r="AM1" s="453"/>
      <c r="AN1" s="453"/>
      <c r="AO1" s="186"/>
      <c r="AP1" s="186"/>
      <c r="AQ1" s="186"/>
      <c r="AR1" s="186"/>
      <c r="AS1" s="186"/>
      <c r="AT1" s="186"/>
      <c r="AU1" s="186"/>
      <c r="AV1" s="186"/>
      <c r="AW1" s="186"/>
      <c r="AX1" s="186"/>
      <c r="AY1" s="186"/>
      <c r="AZ1" s="186"/>
      <c r="BA1" s="186"/>
      <c r="BB1" s="186"/>
      <c r="BC1" s="186"/>
      <c r="BD1" s="186"/>
      <c r="BE1" s="186"/>
      <c r="BF1" s="186"/>
      <c r="BG1" s="186"/>
      <c r="BH1" s="186"/>
      <c r="BI1" s="186"/>
      <c r="BJ1" s="186"/>
      <c r="BK1" s="186"/>
      <c r="BL1" s="186"/>
      <c r="BM1" s="186"/>
      <c r="BN1" s="186"/>
      <c r="BO1" s="186"/>
      <c r="BP1" s="186"/>
      <c r="BQ1" s="186"/>
      <c r="BR1" s="186"/>
      <c r="BS1" s="186"/>
      <c r="BT1" s="186"/>
      <c r="BU1" s="186"/>
      <c r="BV1" s="186"/>
      <c r="BW1" s="186"/>
      <c r="BX1" s="186"/>
      <c r="BY1" s="186"/>
      <c r="BZ1" s="186"/>
      <c r="CA1" s="186"/>
      <c r="CB1" s="186"/>
      <c r="CC1" s="186"/>
      <c r="CD1" s="186"/>
      <c r="CE1" s="186"/>
      <c r="CF1" s="186"/>
      <c r="CG1" s="186"/>
      <c r="CH1" s="186"/>
      <c r="CI1" s="186"/>
      <c r="CJ1" s="186"/>
      <c r="CK1" s="186"/>
      <c r="CL1" s="186"/>
      <c r="CM1" s="186"/>
      <c r="CN1" s="186"/>
      <c r="CO1" s="186"/>
      <c r="CP1" s="186"/>
      <c r="CQ1" s="186"/>
      <c r="CR1" s="186"/>
      <c r="CS1" s="186"/>
      <c r="CT1" s="186"/>
      <c r="CU1" s="186"/>
      <c r="CV1" s="186"/>
      <c r="CW1" s="186"/>
      <c r="CX1" s="186"/>
      <c r="CY1" s="186"/>
      <c r="CZ1" s="186"/>
      <c r="DA1" s="186"/>
      <c r="DB1" s="186"/>
      <c r="DC1" s="186"/>
      <c r="DD1" s="186"/>
      <c r="DE1" s="186"/>
      <c r="DF1" s="186"/>
      <c r="DG1" s="186"/>
      <c r="DH1" s="186"/>
      <c r="DI1" s="186"/>
      <c r="DJ1" s="186"/>
      <c r="DK1" s="186"/>
      <c r="DL1" s="186"/>
      <c r="DM1" s="186"/>
      <c r="DN1" s="186"/>
      <c r="DO1" s="186"/>
      <c r="DP1" s="186"/>
      <c r="DQ1" s="186"/>
      <c r="DR1" s="186"/>
      <c r="DS1" s="186"/>
      <c r="DT1" s="186"/>
      <c r="DU1" s="186"/>
      <c r="DV1" s="186"/>
      <c r="DW1" s="186"/>
      <c r="DX1" s="186"/>
      <c r="DY1" s="186"/>
      <c r="DZ1" s="186"/>
      <c r="EA1" s="186"/>
      <c r="EB1" s="186"/>
      <c r="EC1" s="186"/>
      <c r="ED1" s="186"/>
      <c r="EE1" s="186"/>
      <c r="EF1" s="186"/>
      <c r="EG1" s="186"/>
      <c r="EH1" s="186"/>
      <c r="EI1" s="186"/>
      <c r="EJ1" s="186"/>
      <c r="EK1" s="186"/>
      <c r="EL1" s="186"/>
      <c r="EM1" s="186"/>
      <c r="EN1" s="186"/>
      <c r="EO1" s="186"/>
      <c r="EP1" s="186"/>
      <c r="EQ1" s="186"/>
      <c r="ER1" s="186"/>
      <c r="ES1" s="186"/>
      <c r="ET1" s="186"/>
      <c r="EU1" s="186"/>
      <c r="EV1" s="186"/>
      <c r="EW1" s="186"/>
      <c r="EX1" s="186"/>
      <c r="EY1" s="186"/>
      <c r="EZ1" s="186"/>
      <c r="FA1" s="186"/>
      <c r="FB1" s="186"/>
      <c r="FC1" s="186"/>
      <c r="FD1" s="186"/>
      <c r="FE1" s="186"/>
      <c r="FF1" s="186"/>
      <c r="FG1" s="186"/>
      <c r="FH1" s="186"/>
      <c r="FI1" s="186"/>
      <c r="FJ1" s="186"/>
      <c r="FK1" s="186"/>
      <c r="FL1" s="186"/>
      <c r="FM1" s="186"/>
      <c r="FN1" s="186"/>
      <c r="FO1" s="186"/>
      <c r="FP1" s="186"/>
      <c r="FQ1" s="186"/>
      <c r="FR1" s="186"/>
      <c r="FS1" s="186"/>
      <c r="FT1" s="186"/>
      <c r="FU1" s="186"/>
      <c r="FV1" s="186"/>
      <c r="FW1" s="186"/>
      <c r="FX1" s="186"/>
      <c r="FY1" s="186"/>
      <c r="FZ1" s="186"/>
      <c r="GA1" s="186"/>
      <c r="GB1" s="186"/>
      <c r="GC1" s="186"/>
      <c r="GD1" s="186"/>
      <c r="GE1" s="186"/>
      <c r="GF1" s="186"/>
      <c r="GG1" s="186"/>
      <c r="GH1" s="186"/>
      <c r="GI1" s="186"/>
      <c r="GJ1" s="186"/>
      <c r="GK1" s="186"/>
      <c r="GL1" s="186"/>
      <c r="GM1" s="186"/>
      <c r="GN1" s="186"/>
      <c r="GO1" s="186"/>
      <c r="GP1" s="186"/>
      <c r="GQ1" s="186"/>
      <c r="GR1" s="186"/>
      <c r="GS1" s="186"/>
      <c r="GT1" s="186"/>
      <c r="GU1" s="186"/>
      <c r="GV1" s="186"/>
      <c r="GW1" s="186"/>
      <c r="GX1" s="186"/>
      <c r="GY1" s="186"/>
      <c r="GZ1" s="186"/>
      <c r="HA1" s="186"/>
      <c r="HB1" s="186"/>
      <c r="HC1" s="186"/>
      <c r="HD1" s="186"/>
      <c r="HE1" s="186"/>
      <c r="HF1" s="186"/>
      <c r="HG1" s="186"/>
      <c r="HH1" s="186"/>
      <c r="HI1" s="186"/>
      <c r="HJ1" s="186"/>
      <c r="HK1" s="186"/>
      <c r="HL1" s="186"/>
      <c r="HM1" s="186"/>
      <c r="HN1" s="186"/>
      <c r="HO1" s="186"/>
      <c r="HP1" s="186"/>
      <c r="HQ1" s="186"/>
      <c r="HR1" s="186"/>
      <c r="HS1" s="186"/>
      <c r="HT1" s="186"/>
      <c r="HU1" s="186"/>
      <c r="HV1" s="186"/>
      <c r="HW1" s="186"/>
      <c r="HX1" s="186"/>
      <c r="HY1" s="186"/>
      <c r="HZ1" s="186"/>
      <c r="IA1" s="186"/>
      <c r="IB1" s="186"/>
      <c r="IC1" s="186"/>
      <c r="ID1" s="186"/>
      <c r="IE1" s="186"/>
      <c r="IF1" s="186"/>
      <c r="IG1" s="186"/>
      <c r="IH1" s="186"/>
      <c r="II1" s="186"/>
      <c r="IJ1" s="186"/>
      <c r="IK1" s="186"/>
      <c r="IL1" s="186"/>
      <c r="IM1" s="186"/>
      <c r="IN1" s="186"/>
      <c r="IO1" s="186"/>
      <c r="IP1" s="186"/>
      <c r="IQ1" s="186"/>
      <c r="IR1" s="186"/>
      <c r="IS1" s="186"/>
      <c r="IT1" s="186"/>
      <c r="IU1" s="186"/>
      <c r="IV1" s="186"/>
      <c r="IW1" s="186"/>
      <c r="IX1" s="186"/>
      <c r="IY1" s="186"/>
      <c r="IZ1" s="186"/>
      <c r="JA1" s="186"/>
      <c r="JB1" s="186"/>
      <c r="JC1" s="186"/>
      <c r="JD1" s="186"/>
      <c r="JE1" s="186"/>
      <c r="JF1" s="186"/>
      <c r="JG1" s="186"/>
      <c r="JH1" s="186"/>
      <c r="JI1" s="186"/>
      <c r="JJ1" s="186"/>
      <c r="JK1" s="186"/>
      <c r="JL1" s="186"/>
      <c r="JM1" s="186"/>
      <c r="JN1" s="186"/>
      <c r="JO1" s="186"/>
      <c r="JP1" s="186"/>
      <c r="JQ1" s="186"/>
      <c r="JR1" s="186"/>
      <c r="JS1" s="186"/>
      <c r="JT1" s="186"/>
      <c r="JU1" s="186"/>
      <c r="JV1" s="186"/>
      <c r="JW1" s="186"/>
      <c r="JX1" s="186"/>
      <c r="JY1" s="186"/>
      <c r="JZ1" s="186"/>
      <c r="KA1" s="186"/>
      <c r="KB1" s="186"/>
      <c r="KC1" s="186"/>
      <c r="KD1" s="186"/>
      <c r="KE1" s="186"/>
      <c r="KF1" s="186"/>
      <c r="KG1" s="186"/>
      <c r="KH1" s="186"/>
      <c r="KI1" s="186"/>
      <c r="KJ1" s="186"/>
      <c r="KK1" s="186"/>
      <c r="KL1" s="186"/>
    </row>
    <row r="2" spans="1:298" s="187" customFormat="1" ht="39.75" customHeight="1" x14ac:dyDescent="0.3">
      <c r="A2" s="463"/>
      <c r="B2" s="464"/>
      <c r="C2" s="464"/>
      <c r="D2" s="452"/>
      <c r="E2" s="452"/>
      <c r="F2" s="452"/>
      <c r="G2" s="452"/>
      <c r="H2" s="452"/>
      <c r="I2" s="452"/>
      <c r="J2" s="452"/>
      <c r="K2" s="452"/>
      <c r="L2" s="452"/>
      <c r="M2" s="452"/>
      <c r="N2" s="452"/>
      <c r="O2" s="452"/>
      <c r="P2" s="452"/>
      <c r="Q2" s="452"/>
      <c r="R2" s="452"/>
      <c r="S2" s="452"/>
      <c r="T2" s="452"/>
      <c r="U2" s="452"/>
      <c r="V2" s="452"/>
      <c r="W2" s="452"/>
      <c r="X2" s="452"/>
      <c r="Y2" s="452"/>
      <c r="Z2" s="452"/>
      <c r="AA2" s="452"/>
      <c r="AB2" s="452"/>
      <c r="AC2" s="452"/>
      <c r="AD2" s="452"/>
      <c r="AE2" s="452"/>
      <c r="AF2" s="452"/>
      <c r="AG2" s="452"/>
      <c r="AH2" s="452"/>
      <c r="AI2" s="452"/>
      <c r="AJ2" s="452"/>
      <c r="AK2" s="452"/>
      <c r="AL2" s="453"/>
      <c r="AM2" s="453"/>
      <c r="AN2" s="453"/>
      <c r="AO2" s="186"/>
      <c r="AP2" s="186"/>
      <c r="AQ2" s="186"/>
      <c r="AR2" s="186"/>
      <c r="AS2" s="186"/>
      <c r="AT2" s="186"/>
      <c r="AU2" s="186"/>
      <c r="AV2" s="186"/>
      <c r="AW2" s="186"/>
      <c r="AX2" s="186"/>
      <c r="AY2" s="186"/>
      <c r="AZ2" s="186"/>
      <c r="BA2" s="186"/>
      <c r="BB2" s="186"/>
      <c r="BC2" s="186"/>
      <c r="BD2" s="186"/>
      <c r="BE2" s="186"/>
      <c r="BF2" s="186"/>
      <c r="BG2" s="186"/>
      <c r="BH2" s="186"/>
      <c r="BI2" s="186"/>
      <c r="BJ2" s="186"/>
      <c r="BK2" s="186"/>
      <c r="BL2" s="186"/>
      <c r="BM2" s="186"/>
      <c r="BN2" s="186"/>
      <c r="BO2" s="186"/>
      <c r="BP2" s="186"/>
      <c r="BQ2" s="186"/>
      <c r="BR2" s="186"/>
      <c r="BS2" s="186"/>
      <c r="BT2" s="186"/>
      <c r="BU2" s="186"/>
      <c r="BV2" s="186"/>
      <c r="BW2" s="186"/>
      <c r="BX2" s="186"/>
      <c r="BY2" s="186"/>
      <c r="BZ2" s="186"/>
      <c r="CA2" s="186"/>
      <c r="CB2" s="186"/>
      <c r="CC2" s="186"/>
      <c r="CD2" s="186"/>
      <c r="CE2" s="186"/>
      <c r="CF2" s="186"/>
      <c r="CG2" s="186"/>
      <c r="CH2" s="186"/>
      <c r="CI2" s="186"/>
      <c r="CJ2" s="186"/>
      <c r="CK2" s="186"/>
      <c r="CL2" s="186"/>
      <c r="CM2" s="186"/>
      <c r="CN2" s="186"/>
      <c r="CO2" s="186"/>
      <c r="CP2" s="186"/>
      <c r="CQ2" s="186"/>
      <c r="CR2" s="186"/>
      <c r="CS2" s="186"/>
      <c r="CT2" s="186"/>
      <c r="CU2" s="186"/>
      <c r="CV2" s="186"/>
      <c r="CW2" s="186"/>
      <c r="CX2" s="186"/>
      <c r="CY2" s="186"/>
      <c r="CZ2" s="186"/>
      <c r="DA2" s="186"/>
      <c r="DB2" s="186"/>
      <c r="DC2" s="186"/>
      <c r="DD2" s="186"/>
      <c r="DE2" s="186"/>
      <c r="DF2" s="186"/>
      <c r="DG2" s="186"/>
      <c r="DH2" s="186"/>
      <c r="DI2" s="186"/>
      <c r="DJ2" s="186"/>
      <c r="DK2" s="186"/>
      <c r="DL2" s="186"/>
      <c r="DM2" s="186"/>
      <c r="DN2" s="186"/>
      <c r="DO2" s="186"/>
      <c r="DP2" s="186"/>
      <c r="DQ2" s="186"/>
      <c r="DR2" s="186"/>
      <c r="DS2" s="186"/>
      <c r="DT2" s="186"/>
      <c r="DU2" s="186"/>
      <c r="DV2" s="186"/>
      <c r="DW2" s="186"/>
      <c r="DX2" s="186"/>
      <c r="DY2" s="186"/>
      <c r="DZ2" s="186"/>
      <c r="EA2" s="186"/>
      <c r="EB2" s="186"/>
      <c r="EC2" s="186"/>
      <c r="ED2" s="186"/>
      <c r="EE2" s="186"/>
      <c r="EF2" s="186"/>
      <c r="EG2" s="186"/>
      <c r="EH2" s="186"/>
      <c r="EI2" s="186"/>
      <c r="EJ2" s="186"/>
      <c r="EK2" s="186"/>
      <c r="EL2" s="186"/>
      <c r="EM2" s="186"/>
      <c r="EN2" s="186"/>
      <c r="EO2" s="186"/>
      <c r="EP2" s="186"/>
      <c r="EQ2" s="186"/>
      <c r="ER2" s="186"/>
      <c r="ES2" s="186"/>
      <c r="ET2" s="186"/>
      <c r="EU2" s="186"/>
      <c r="EV2" s="186"/>
      <c r="EW2" s="186"/>
      <c r="EX2" s="186"/>
      <c r="EY2" s="186"/>
      <c r="EZ2" s="186"/>
      <c r="FA2" s="186"/>
      <c r="FB2" s="186"/>
      <c r="FC2" s="186"/>
      <c r="FD2" s="186"/>
      <c r="FE2" s="186"/>
      <c r="FF2" s="186"/>
      <c r="FG2" s="186"/>
      <c r="FH2" s="186"/>
      <c r="FI2" s="186"/>
      <c r="FJ2" s="186"/>
      <c r="FK2" s="186"/>
      <c r="FL2" s="186"/>
      <c r="FM2" s="186"/>
      <c r="FN2" s="186"/>
      <c r="FO2" s="186"/>
      <c r="FP2" s="186"/>
      <c r="FQ2" s="186"/>
      <c r="FR2" s="186"/>
      <c r="FS2" s="186"/>
      <c r="FT2" s="186"/>
      <c r="FU2" s="186"/>
      <c r="FV2" s="186"/>
      <c r="FW2" s="186"/>
      <c r="FX2" s="186"/>
      <c r="FY2" s="186"/>
      <c r="FZ2" s="186"/>
      <c r="GA2" s="186"/>
      <c r="GB2" s="186"/>
      <c r="GC2" s="186"/>
      <c r="GD2" s="186"/>
      <c r="GE2" s="186"/>
      <c r="GF2" s="186"/>
      <c r="GG2" s="186"/>
      <c r="GH2" s="186"/>
      <c r="GI2" s="186"/>
      <c r="GJ2" s="186"/>
      <c r="GK2" s="186"/>
      <c r="GL2" s="186"/>
      <c r="GM2" s="186"/>
      <c r="GN2" s="186"/>
      <c r="GO2" s="186"/>
      <c r="GP2" s="186"/>
      <c r="GQ2" s="186"/>
      <c r="GR2" s="186"/>
      <c r="GS2" s="186"/>
      <c r="GT2" s="186"/>
      <c r="GU2" s="186"/>
      <c r="GV2" s="186"/>
      <c r="GW2" s="186"/>
      <c r="GX2" s="186"/>
      <c r="GY2" s="186"/>
      <c r="GZ2" s="186"/>
      <c r="HA2" s="186"/>
      <c r="HB2" s="186"/>
      <c r="HC2" s="186"/>
      <c r="HD2" s="186"/>
      <c r="HE2" s="186"/>
      <c r="HF2" s="186"/>
      <c r="HG2" s="186"/>
      <c r="HH2" s="186"/>
      <c r="HI2" s="186"/>
      <c r="HJ2" s="186"/>
      <c r="HK2" s="186"/>
      <c r="HL2" s="186"/>
      <c r="HM2" s="186"/>
      <c r="HN2" s="186"/>
      <c r="HO2" s="186"/>
      <c r="HP2" s="186"/>
      <c r="HQ2" s="186"/>
      <c r="HR2" s="186"/>
      <c r="HS2" s="186"/>
      <c r="HT2" s="186"/>
      <c r="HU2" s="186"/>
      <c r="HV2" s="186"/>
      <c r="HW2" s="186"/>
      <c r="HX2" s="186"/>
      <c r="HY2" s="186"/>
      <c r="HZ2" s="186"/>
      <c r="IA2" s="186"/>
      <c r="IB2" s="186"/>
      <c r="IC2" s="186"/>
      <c r="ID2" s="186"/>
      <c r="IE2" s="186"/>
      <c r="IF2" s="186"/>
      <c r="IG2" s="186"/>
      <c r="IH2" s="186"/>
      <c r="II2" s="186"/>
      <c r="IJ2" s="186"/>
      <c r="IK2" s="186"/>
      <c r="IL2" s="186"/>
      <c r="IM2" s="186"/>
      <c r="IN2" s="186"/>
      <c r="IO2" s="186"/>
      <c r="IP2" s="186"/>
      <c r="IQ2" s="186"/>
      <c r="IR2" s="186"/>
      <c r="IS2" s="186"/>
      <c r="IT2" s="186"/>
      <c r="IU2" s="186"/>
      <c r="IV2" s="186"/>
      <c r="IW2" s="186"/>
      <c r="IX2" s="186"/>
      <c r="IY2" s="186"/>
      <c r="IZ2" s="186"/>
      <c r="JA2" s="186"/>
      <c r="JB2" s="186"/>
      <c r="JC2" s="186"/>
      <c r="JD2" s="186"/>
      <c r="JE2" s="186"/>
      <c r="JF2" s="186"/>
      <c r="JG2" s="186"/>
      <c r="JH2" s="186"/>
      <c r="JI2" s="186"/>
      <c r="JJ2" s="186"/>
      <c r="JK2" s="186"/>
      <c r="JL2" s="186"/>
      <c r="JM2" s="186"/>
      <c r="JN2" s="186"/>
      <c r="JO2" s="186"/>
      <c r="JP2" s="186"/>
      <c r="JQ2" s="186"/>
      <c r="JR2" s="186"/>
      <c r="JS2" s="186"/>
      <c r="JT2" s="186"/>
      <c r="JU2" s="186"/>
      <c r="JV2" s="186"/>
      <c r="JW2" s="186"/>
      <c r="JX2" s="186"/>
      <c r="JY2" s="186"/>
      <c r="JZ2" s="186"/>
      <c r="KA2" s="186"/>
      <c r="KB2" s="186"/>
      <c r="KC2" s="186"/>
      <c r="KD2" s="186"/>
      <c r="KE2" s="186"/>
      <c r="KF2" s="186"/>
      <c r="KG2" s="186"/>
      <c r="KH2" s="186"/>
      <c r="KI2" s="186"/>
      <c r="KJ2" s="186"/>
      <c r="KK2" s="186"/>
      <c r="KL2" s="186"/>
    </row>
    <row r="3" spans="1:298" s="187" customFormat="1" ht="16.5" x14ac:dyDescent="0.3">
      <c r="A3" s="2"/>
      <c r="B3" s="2"/>
      <c r="C3" s="3"/>
      <c r="D3" s="452"/>
      <c r="E3" s="452"/>
      <c r="F3" s="452"/>
      <c r="G3" s="452"/>
      <c r="H3" s="452"/>
      <c r="I3" s="452"/>
      <c r="J3" s="452"/>
      <c r="K3" s="452"/>
      <c r="L3" s="452"/>
      <c r="M3" s="452"/>
      <c r="N3" s="452"/>
      <c r="O3" s="452"/>
      <c r="P3" s="452"/>
      <c r="Q3" s="452"/>
      <c r="R3" s="452"/>
      <c r="S3" s="452"/>
      <c r="T3" s="452"/>
      <c r="U3" s="452"/>
      <c r="V3" s="452"/>
      <c r="W3" s="452"/>
      <c r="X3" s="452"/>
      <c r="Y3" s="452"/>
      <c r="Z3" s="452"/>
      <c r="AA3" s="452"/>
      <c r="AB3" s="452"/>
      <c r="AC3" s="452"/>
      <c r="AD3" s="452"/>
      <c r="AE3" s="452"/>
      <c r="AF3" s="452"/>
      <c r="AG3" s="452"/>
      <c r="AH3" s="452"/>
      <c r="AI3" s="452"/>
      <c r="AJ3" s="452"/>
      <c r="AK3" s="452"/>
      <c r="AL3" s="453"/>
      <c r="AM3" s="453"/>
      <c r="AN3" s="453"/>
      <c r="AO3" s="186"/>
      <c r="AP3" s="186"/>
      <c r="AQ3" s="186"/>
      <c r="AR3" s="186"/>
      <c r="AS3" s="186"/>
      <c r="AT3" s="186"/>
      <c r="AU3" s="186"/>
      <c r="AV3" s="186"/>
      <c r="AW3" s="186"/>
      <c r="AX3" s="186"/>
      <c r="AY3" s="186"/>
      <c r="AZ3" s="186"/>
      <c r="BA3" s="186"/>
      <c r="BB3" s="186"/>
      <c r="BC3" s="186"/>
      <c r="BD3" s="186"/>
      <c r="BE3" s="186"/>
      <c r="BF3" s="186"/>
      <c r="BG3" s="186"/>
      <c r="BH3" s="186"/>
      <c r="BI3" s="186"/>
      <c r="BJ3" s="186"/>
      <c r="BK3" s="186"/>
      <c r="BL3" s="186"/>
      <c r="BM3" s="186"/>
      <c r="BN3" s="186"/>
      <c r="BO3" s="186"/>
      <c r="BP3" s="186"/>
      <c r="BQ3" s="186"/>
      <c r="BR3" s="186"/>
      <c r="BS3" s="186"/>
      <c r="BT3" s="186"/>
      <c r="BU3" s="186"/>
      <c r="BV3" s="186"/>
      <c r="BW3" s="186"/>
      <c r="BX3" s="186"/>
      <c r="BY3" s="186"/>
      <c r="BZ3" s="186"/>
      <c r="CA3" s="186"/>
      <c r="CB3" s="186"/>
      <c r="CC3" s="186"/>
      <c r="CD3" s="186"/>
      <c r="CE3" s="186"/>
      <c r="CF3" s="186"/>
      <c r="CG3" s="186"/>
      <c r="CH3" s="186"/>
      <c r="CI3" s="186"/>
      <c r="CJ3" s="186"/>
      <c r="CK3" s="186"/>
      <c r="CL3" s="186"/>
      <c r="CM3" s="186"/>
      <c r="CN3" s="186"/>
      <c r="CO3" s="186"/>
      <c r="CP3" s="186"/>
      <c r="CQ3" s="186"/>
      <c r="CR3" s="186"/>
      <c r="CS3" s="186"/>
      <c r="CT3" s="186"/>
      <c r="CU3" s="186"/>
      <c r="CV3" s="186"/>
      <c r="CW3" s="186"/>
      <c r="CX3" s="186"/>
      <c r="CY3" s="186"/>
      <c r="CZ3" s="186"/>
      <c r="DA3" s="186"/>
      <c r="DB3" s="186"/>
      <c r="DC3" s="186"/>
      <c r="DD3" s="186"/>
      <c r="DE3" s="186"/>
      <c r="DF3" s="186"/>
      <c r="DG3" s="186"/>
      <c r="DH3" s="186"/>
      <c r="DI3" s="186"/>
      <c r="DJ3" s="186"/>
      <c r="DK3" s="186"/>
      <c r="DL3" s="186"/>
      <c r="DM3" s="186"/>
      <c r="DN3" s="186"/>
      <c r="DO3" s="186"/>
      <c r="DP3" s="186"/>
      <c r="DQ3" s="186"/>
      <c r="DR3" s="186"/>
      <c r="DS3" s="186"/>
      <c r="DT3" s="186"/>
      <c r="DU3" s="186"/>
      <c r="DV3" s="186"/>
      <c r="DW3" s="186"/>
      <c r="DX3" s="186"/>
      <c r="DY3" s="186"/>
      <c r="DZ3" s="186"/>
      <c r="EA3" s="186"/>
      <c r="EB3" s="186"/>
      <c r="EC3" s="186"/>
      <c r="ED3" s="186"/>
      <c r="EE3" s="186"/>
      <c r="EF3" s="186"/>
      <c r="EG3" s="186"/>
      <c r="EH3" s="186"/>
      <c r="EI3" s="186"/>
      <c r="EJ3" s="186"/>
      <c r="EK3" s="186"/>
      <c r="EL3" s="186"/>
      <c r="EM3" s="186"/>
      <c r="EN3" s="186"/>
      <c r="EO3" s="186"/>
      <c r="EP3" s="186"/>
      <c r="EQ3" s="186"/>
      <c r="ER3" s="186"/>
      <c r="ES3" s="186"/>
      <c r="ET3" s="186"/>
      <c r="EU3" s="186"/>
      <c r="EV3" s="186"/>
      <c r="EW3" s="186"/>
      <c r="EX3" s="186"/>
      <c r="EY3" s="186"/>
      <c r="EZ3" s="186"/>
      <c r="FA3" s="186"/>
      <c r="FB3" s="186"/>
      <c r="FC3" s="186"/>
      <c r="FD3" s="186"/>
      <c r="FE3" s="186"/>
      <c r="FF3" s="186"/>
      <c r="FG3" s="186"/>
      <c r="FH3" s="186"/>
      <c r="FI3" s="186"/>
      <c r="FJ3" s="186"/>
      <c r="FK3" s="186"/>
      <c r="FL3" s="186"/>
      <c r="FM3" s="186"/>
      <c r="FN3" s="186"/>
      <c r="FO3" s="186"/>
      <c r="FP3" s="186"/>
      <c r="FQ3" s="186"/>
      <c r="FR3" s="186"/>
      <c r="FS3" s="186"/>
      <c r="FT3" s="186"/>
      <c r="FU3" s="186"/>
      <c r="FV3" s="186"/>
      <c r="FW3" s="186"/>
      <c r="FX3" s="186"/>
      <c r="FY3" s="186"/>
      <c r="FZ3" s="186"/>
      <c r="GA3" s="186"/>
      <c r="GB3" s="186"/>
      <c r="GC3" s="186"/>
      <c r="GD3" s="186"/>
      <c r="GE3" s="186"/>
      <c r="GF3" s="186"/>
      <c r="GG3" s="186"/>
      <c r="GH3" s="186"/>
      <c r="GI3" s="186"/>
      <c r="GJ3" s="186"/>
      <c r="GK3" s="186"/>
      <c r="GL3" s="186"/>
      <c r="GM3" s="186"/>
      <c r="GN3" s="186"/>
      <c r="GO3" s="186"/>
      <c r="GP3" s="186"/>
      <c r="GQ3" s="186"/>
      <c r="GR3" s="186"/>
      <c r="GS3" s="186"/>
      <c r="GT3" s="186"/>
      <c r="GU3" s="186"/>
      <c r="GV3" s="186"/>
      <c r="GW3" s="186"/>
      <c r="GX3" s="186"/>
      <c r="GY3" s="186"/>
      <c r="GZ3" s="186"/>
      <c r="HA3" s="186"/>
      <c r="HB3" s="186"/>
      <c r="HC3" s="186"/>
      <c r="HD3" s="186"/>
      <c r="HE3" s="186"/>
      <c r="HF3" s="186"/>
      <c r="HG3" s="186"/>
      <c r="HH3" s="186"/>
      <c r="HI3" s="186"/>
      <c r="HJ3" s="186"/>
      <c r="HK3" s="186"/>
      <c r="HL3" s="186"/>
      <c r="HM3" s="186"/>
      <c r="HN3" s="186"/>
      <c r="HO3" s="186"/>
      <c r="HP3" s="186"/>
      <c r="HQ3" s="186"/>
      <c r="HR3" s="186"/>
      <c r="HS3" s="186"/>
      <c r="HT3" s="186"/>
      <c r="HU3" s="186"/>
      <c r="HV3" s="186"/>
      <c r="HW3" s="186"/>
      <c r="HX3" s="186"/>
      <c r="HY3" s="186"/>
      <c r="HZ3" s="186"/>
      <c r="IA3" s="186"/>
      <c r="IB3" s="186"/>
      <c r="IC3" s="186"/>
      <c r="ID3" s="186"/>
      <c r="IE3" s="186"/>
      <c r="IF3" s="186"/>
      <c r="IG3" s="186"/>
      <c r="IH3" s="186"/>
      <c r="II3" s="186"/>
      <c r="IJ3" s="186"/>
      <c r="IK3" s="186"/>
      <c r="IL3" s="186"/>
      <c r="IM3" s="186"/>
      <c r="IN3" s="186"/>
      <c r="IO3" s="186"/>
      <c r="IP3" s="186"/>
      <c r="IQ3" s="186"/>
      <c r="IR3" s="186"/>
      <c r="IS3" s="186"/>
      <c r="IT3" s="186"/>
      <c r="IU3" s="186"/>
      <c r="IV3" s="186"/>
      <c r="IW3" s="186"/>
      <c r="IX3" s="186"/>
      <c r="IY3" s="186"/>
      <c r="IZ3" s="186"/>
      <c r="JA3" s="186"/>
      <c r="JB3" s="186"/>
      <c r="JC3" s="186"/>
      <c r="JD3" s="186"/>
      <c r="JE3" s="186"/>
      <c r="JF3" s="186"/>
      <c r="JG3" s="186"/>
      <c r="JH3" s="186"/>
      <c r="JI3" s="186"/>
      <c r="JJ3" s="186"/>
      <c r="JK3" s="186"/>
      <c r="JL3" s="186"/>
      <c r="JM3" s="186"/>
      <c r="JN3" s="186"/>
      <c r="JO3" s="186"/>
      <c r="JP3" s="186"/>
      <c r="JQ3" s="186"/>
      <c r="JR3" s="186"/>
      <c r="JS3" s="186"/>
      <c r="JT3" s="186"/>
      <c r="JU3" s="186"/>
      <c r="JV3" s="186"/>
      <c r="JW3" s="186"/>
      <c r="JX3" s="186"/>
      <c r="JY3" s="186"/>
      <c r="JZ3" s="186"/>
      <c r="KA3" s="186"/>
      <c r="KB3" s="186"/>
      <c r="KC3" s="186"/>
      <c r="KD3" s="186"/>
      <c r="KE3" s="186"/>
      <c r="KF3" s="186"/>
      <c r="KG3" s="186"/>
      <c r="KH3" s="186"/>
      <c r="KI3" s="186"/>
      <c r="KJ3" s="186"/>
      <c r="KK3" s="186"/>
      <c r="KL3" s="186"/>
    </row>
    <row r="4" spans="1:298" s="187" customFormat="1" ht="26.25" customHeight="1" x14ac:dyDescent="0.3">
      <c r="A4" s="454" t="s">
        <v>0</v>
      </c>
      <c r="B4" s="455"/>
      <c r="C4" s="456"/>
      <c r="D4" s="457" t="s">
        <v>632</v>
      </c>
      <c r="E4" s="458"/>
      <c r="F4" s="458"/>
      <c r="G4" s="458"/>
      <c r="H4" s="458"/>
      <c r="I4" s="458"/>
      <c r="J4" s="458"/>
      <c r="K4" s="458"/>
      <c r="L4" s="458"/>
      <c r="M4" s="458"/>
      <c r="N4" s="459"/>
      <c r="O4" s="460"/>
      <c r="P4" s="460"/>
      <c r="Q4" s="460"/>
      <c r="R4" s="1"/>
      <c r="S4" s="1"/>
      <c r="T4" s="1"/>
      <c r="U4" s="1"/>
      <c r="V4" s="1"/>
      <c r="W4" s="1"/>
      <c r="X4" s="1"/>
      <c r="Y4" s="1"/>
      <c r="Z4" s="1"/>
      <c r="AA4" s="1"/>
      <c r="AB4" s="1"/>
      <c r="AC4" s="1"/>
      <c r="AD4" s="1"/>
      <c r="AE4" s="1"/>
      <c r="AF4" s="1"/>
      <c r="AG4" s="1"/>
      <c r="AH4" s="1"/>
      <c r="AI4" s="1"/>
      <c r="AJ4" s="1"/>
      <c r="AK4" s="1"/>
      <c r="AL4" s="1"/>
      <c r="AM4" s="1"/>
      <c r="AN4" s="1"/>
      <c r="AO4" s="186"/>
      <c r="AP4" s="186"/>
      <c r="AQ4" s="186"/>
      <c r="AR4" s="186"/>
      <c r="AS4" s="186"/>
      <c r="AT4" s="186"/>
      <c r="AU4" s="186"/>
      <c r="AV4" s="186"/>
      <c r="AW4" s="186"/>
      <c r="AX4" s="186"/>
      <c r="AY4" s="186"/>
      <c r="AZ4" s="186"/>
      <c r="BA4" s="186"/>
      <c r="BB4" s="186"/>
      <c r="BC4" s="186"/>
      <c r="BD4" s="186"/>
      <c r="BE4" s="186"/>
      <c r="BF4" s="186"/>
      <c r="BG4" s="186"/>
      <c r="BH4" s="186"/>
      <c r="BI4" s="186"/>
      <c r="BJ4" s="186"/>
      <c r="BK4" s="186"/>
      <c r="BL4" s="186"/>
      <c r="BM4" s="186"/>
      <c r="BN4" s="186"/>
      <c r="BO4" s="186"/>
      <c r="BP4" s="186"/>
      <c r="BQ4" s="186"/>
      <c r="BR4" s="186"/>
      <c r="BS4" s="186"/>
      <c r="BT4" s="186"/>
      <c r="BU4" s="186"/>
      <c r="BV4" s="186"/>
      <c r="BW4" s="186"/>
      <c r="BX4" s="186"/>
      <c r="BY4" s="186"/>
      <c r="BZ4" s="186"/>
      <c r="CA4" s="186"/>
      <c r="CB4" s="186"/>
      <c r="CC4" s="186"/>
      <c r="CD4" s="186"/>
      <c r="CE4" s="186"/>
      <c r="CF4" s="186"/>
      <c r="CG4" s="186"/>
      <c r="CH4" s="186"/>
      <c r="CI4" s="186"/>
      <c r="CJ4" s="186"/>
      <c r="CK4" s="186"/>
      <c r="CL4" s="186"/>
      <c r="CM4" s="186"/>
      <c r="CN4" s="186"/>
      <c r="CO4" s="186"/>
      <c r="CP4" s="186"/>
      <c r="CQ4" s="186"/>
      <c r="CR4" s="186"/>
      <c r="CS4" s="186"/>
      <c r="CT4" s="186"/>
      <c r="CU4" s="186"/>
      <c r="CV4" s="186"/>
      <c r="CW4" s="186"/>
      <c r="CX4" s="186"/>
      <c r="CY4" s="186"/>
      <c r="CZ4" s="186"/>
      <c r="DA4" s="186"/>
      <c r="DB4" s="186"/>
      <c r="DC4" s="186"/>
      <c r="DD4" s="186"/>
      <c r="DE4" s="186"/>
      <c r="DF4" s="186"/>
      <c r="DG4" s="186"/>
      <c r="DH4" s="186"/>
      <c r="DI4" s="186"/>
      <c r="DJ4" s="186"/>
      <c r="DK4" s="186"/>
      <c r="DL4" s="186"/>
      <c r="DM4" s="186"/>
      <c r="DN4" s="186"/>
      <c r="DO4" s="186"/>
      <c r="DP4" s="186"/>
      <c r="DQ4" s="186"/>
      <c r="DR4" s="186"/>
      <c r="DS4" s="186"/>
      <c r="DT4" s="186"/>
      <c r="DU4" s="186"/>
      <c r="DV4" s="186"/>
      <c r="DW4" s="186"/>
      <c r="DX4" s="186"/>
      <c r="DY4" s="186"/>
      <c r="DZ4" s="186"/>
      <c r="EA4" s="186"/>
      <c r="EB4" s="186"/>
      <c r="EC4" s="186"/>
      <c r="ED4" s="186"/>
      <c r="EE4" s="186"/>
      <c r="EF4" s="186"/>
      <c r="EG4" s="186"/>
      <c r="EH4" s="186"/>
      <c r="EI4" s="186"/>
      <c r="EJ4" s="186"/>
      <c r="EK4" s="186"/>
      <c r="EL4" s="186"/>
      <c r="EM4" s="186"/>
      <c r="EN4" s="186"/>
      <c r="EO4" s="186"/>
      <c r="EP4" s="186"/>
      <c r="EQ4" s="186"/>
      <c r="ER4" s="186"/>
      <c r="ES4" s="186"/>
      <c r="ET4" s="186"/>
      <c r="EU4" s="186"/>
      <c r="EV4" s="186"/>
      <c r="EW4" s="186"/>
      <c r="EX4" s="186"/>
      <c r="EY4" s="186"/>
      <c r="EZ4" s="186"/>
      <c r="FA4" s="186"/>
      <c r="FB4" s="186"/>
      <c r="FC4" s="186"/>
      <c r="FD4" s="186"/>
      <c r="FE4" s="186"/>
      <c r="FF4" s="186"/>
      <c r="FG4" s="186"/>
      <c r="FH4" s="186"/>
      <c r="FI4" s="186"/>
      <c r="FJ4" s="186"/>
      <c r="FK4" s="186"/>
      <c r="FL4" s="186"/>
      <c r="FM4" s="186"/>
      <c r="FN4" s="186"/>
      <c r="FO4" s="186"/>
      <c r="FP4" s="186"/>
      <c r="FQ4" s="186"/>
      <c r="FR4" s="186"/>
      <c r="FS4" s="186"/>
      <c r="FT4" s="186"/>
      <c r="FU4" s="186"/>
      <c r="FV4" s="186"/>
      <c r="FW4" s="186"/>
      <c r="FX4" s="186"/>
      <c r="FY4" s="186"/>
      <c r="FZ4" s="186"/>
      <c r="GA4" s="186"/>
      <c r="GB4" s="186"/>
      <c r="GC4" s="186"/>
      <c r="GD4" s="186"/>
      <c r="GE4" s="186"/>
      <c r="GF4" s="186"/>
      <c r="GG4" s="186"/>
      <c r="GH4" s="186"/>
      <c r="GI4" s="186"/>
      <c r="GJ4" s="186"/>
      <c r="GK4" s="186"/>
      <c r="GL4" s="186"/>
      <c r="GM4" s="186"/>
      <c r="GN4" s="186"/>
      <c r="GO4" s="186"/>
      <c r="GP4" s="186"/>
      <c r="GQ4" s="186"/>
      <c r="GR4" s="186"/>
      <c r="GS4" s="186"/>
      <c r="GT4" s="186"/>
      <c r="GU4" s="186"/>
      <c r="GV4" s="186"/>
      <c r="GW4" s="186"/>
      <c r="GX4" s="186"/>
      <c r="GY4" s="186"/>
      <c r="GZ4" s="186"/>
      <c r="HA4" s="186"/>
      <c r="HB4" s="186"/>
      <c r="HC4" s="186"/>
      <c r="HD4" s="186"/>
      <c r="HE4" s="186"/>
      <c r="HF4" s="186"/>
      <c r="HG4" s="186"/>
      <c r="HH4" s="186"/>
      <c r="HI4" s="186"/>
      <c r="HJ4" s="186"/>
      <c r="HK4" s="186"/>
      <c r="HL4" s="186"/>
      <c r="HM4" s="186"/>
      <c r="HN4" s="186"/>
      <c r="HO4" s="186"/>
      <c r="HP4" s="186"/>
      <c r="HQ4" s="186"/>
      <c r="HR4" s="186"/>
      <c r="HS4" s="186"/>
      <c r="HT4" s="186"/>
      <c r="HU4" s="186"/>
      <c r="HV4" s="186"/>
      <c r="HW4" s="186"/>
      <c r="HX4" s="186"/>
      <c r="HY4" s="186"/>
      <c r="HZ4" s="186"/>
      <c r="IA4" s="186"/>
      <c r="IB4" s="186"/>
      <c r="IC4" s="186"/>
      <c r="ID4" s="186"/>
      <c r="IE4" s="186"/>
      <c r="IF4" s="186"/>
      <c r="IG4" s="186"/>
      <c r="IH4" s="186"/>
      <c r="II4" s="186"/>
      <c r="IJ4" s="186"/>
      <c r="IK4" s="186"/>
      <c r="IL4" s="186"/>
      <c r="IM4" s="186"/>
      <c r="IN4" s="186"/>
      <c r="IO4" s="186"/>
      <c r="IP4" s="186"/>
      <c r="IQ4" s="186"/>
      <c r="IR4" s="186"/>
      <c r="IS4" s="186"/>
      <c r="IT4" s="186"/>
      <c r="IU4" s="186"/>
      <c r="IV4" s="186"/>
      <c r="IW4" s="186"/>
      <c r="IX4" s="186"/>
      <c r="IY4" s="186"/>
      <c r="IZ4" s="186"/>
      <c r="JA4" s="186"/>
      <c r="JB4" s="186"/>
      <c r="JC4" s="186"/>
      <c r="JD4" s="186"/>
      <c r="JE4" s="186"/>
      <c r="JF4" s="186"/>
      <c r="JG4" s="186"/>
      <c r="JH4" s="186"/>
      <c r="JI4" s="186"/>
      <c r="JJ4" s="186"/>
      <c r="JK4" s="186"/>
      <c r="JL4" s="186"/>
      <c r="JM4" s="186"/>
      <c r="JN4" s="186"/>
      <c r="JO4" s="186"/>
      <c r="JP4" s="186"/>
      <c r="JQ4" s="186"/>
      <c r="JR4" s="186"/>
      <c r="JS4" s="186"/>
      <c r="JT4" s="186"/>
      <c r="JU4" s="186"/>
      <c r="JV4" s="186"/>
      <c r="JW4" s="186"/>
      <c r="JX4" s="186"/>
      <c r="JY4" s="186"/>
      <c r="JZ4" s="186"/>
      <c r="KA4" s="186"/>
      <c r="KB4" s="186"/>
      <c r="KC4" s="186"/>
      <c r="KD4" s="186"/>
      <c r="KE4" s="186"/>
      <c r="KF4" s="186"/>
      <c r="KG4" s="186"/>
      <c r="KH4" s="186"/>
      <c r="KI4" s="186"/>
      <c r="KJ4" s="186"/>
      <c r="KK4" s="186"/>
      <c r="KL4" s="186"/>
    </row>
    <row r="5" spans="1:298" s="187" customFormat="1" ht="30" customHeight="1" x14ac:dyDescent="0.3">
      <c r="A5" s="454" t="s">
        <v>1</v>
      </c>
      <c r="B5" s="455"/>
      <c r="C5" s="456"/>
      <c r="D5" s="457" t="s">
        <v>210</v>
      </c>
      <c r="E5" s="458"/>
      <c r="F5" s="458"/>
      <c r="G5" s="458"/>
      <c r="H5" s="458"/>
      <c r="I5" s="458"/>
      <c r="J5" s="458"/>
      <c r="K5" s="458"/>
      <c r="L5" s="458"/>
      <c r="M5" s="458"/>
      <c r="N5" s="459"/>
      <c r="O5" s="1"/>
      <c r="P5" s="1"/>
      <c r="Q5" s="1"/>
      <c r="R5" s="1"/>
      <c r="S5" s="1"/>
      <c r="T5" s="1"/>
      <c r="U5" s="1"/>
      <c r="V5" s="1"/>
      <c r="W5" s="1"/>
      <c r="X5" s="1"/>
      <c r="Y5" s="1"/>
      <c r="Z5" s="1"/>
      <c r="AA5" s="1"/>
      <c r="AB5" s="1"/>
      <c r="AC5" s="1"/>
      <c r="AD5" s="1"/>
      <c r="AE5" s="1"/>
      <c r="AF5" s="1"/>
      <c r="AG5" s="1"/>
      <c r="AH5" s="1"/>
      <c r="AI5" s="1"/>
      <c r="AJ5" s="1"/>
      <c r="AK5" s="1"/>
      <c r="AL5" s="1"/>
      <c r="AM5" s="1"/>
      <c r="AN5" s="1"/>
      <c r="AO5" s="186"/>
      <c r="AP5" s="186"/>
      <c r="AQ5" s="186"/>
      <c r="AR5" s="186"/>
      <c r="AS5" s="186"/>
      <c r="AT5" s="186"/>
      <c r="AU5" s="186"/>
      <c r="AV5" s="186"/>
      <c r="AW5" s="186"/>
      <c r="AX5" s="186"/>
      <c r="AY5" s="186"/>
      <c r="AZ5" s="186"/>
      <c r="BA5" s="186"/>
      <c r="BB5" s="186"/>
      <c r="BC5" s="186"/>
      <c r="BD5" s="186"/>
      <c r="BE5" s="186"/>
      <c r="BF5" s="186"/>
      <c r="BG5" s="186"/>
      <c r="BH5" s="186"/>
      <c r="BI5" s="186"/>
      <c r="BJ5" s="186"/>
      <c r="BK5" s="186"/>
      <c r="BL5" s="186"/>
      <c r="BM5" s="186"/>
      <c r="BN5" s="186"/>
      <c r="BO5" s="186"/>
      <c r="BP5" s="186"/>
      <c r="BQ5" s="186"/>
      <c r="BR5" s="186"/>
      <c r="BS5" s="186"/>
      <c r="BT5" s="186"/>
      <c r="BU5" s="186"/>
      <c r="BV5" s="186"/>
      <c r="BW5" s="186"/>
      <c r="BX5" s="186"/>
      <c r="BY5" s="186"/>
      <c r="BZ5" s="186"/>
      <c r="CA5" s="186"/>
      <c r="CB5" s="186"/>
      <c r="CC5" s="186"/>
      <c r="CD5" s="186"/>
      <c r="CE5" s="186"/>
      <c r="CF5" s="186"/>
      <c r="CG5" s="186"/>
      <c r="CH5" s="186"/>
      <c r="CI5" s="186"/>
      <c r="CJ5" s="186"/>
      <c r="CK5" s="186"/>
      <c r="CL5" s="186"/>
      <c r="CM5" s="186"/>
      <c r="CN5" s="186"/>
      <c r="CO5" s="186"/>
      <c r="CP5" s="186"/>
      <c r="CQ5" s="186"/>
      <c r="CR5" s="186"/>
      <c r="CS5" s="186"/>
      <c r="CT5" s="186"/>
      <c r="CU5" s="186"/>
      <c r="CV5" s="186"/>
      <c r="CW5" s="186"/>
      <c r="CX5" s="186"/>
      <c r="CY5" s="186"/>
      <c r="CZ5" s="186"/>
      <c r="DA5" s="186"/>
      <c r="DB5" s="186"/>
      <c r="DC5" s="186"/>
      <c r="DD5" s="186"/>
      <c r="DE5" s="186"/>
      <c r="DF5" s="186"/>
      <c r="DG5" s="186"/>
      <c r="DH5" s="186"/>
      <c r="DI5" s="186"/>
      <c r="DJ5" s="186"/>
      <c r="DK5" s="186"/>
      <c r="DL5" s="186"/>
      <c r="DM5" s="186"/>
      <c r="DN5" s="186"/>
      <c r="DO5" s="186"/>
      <c r="DP5" s="186"/>
      <c r="DQ5" s="186"/>
      <c r="DR5" s="186"/>
      <c r="DS5" s="186"/>
      <c r="DT5" s="186"/>
      <c r="DU5" s="186"/>
      <c r="DV5" s="186"/>
      <c r="DW5" s="186"/>
      <c r="DX5" s="186"/>
      <c r="DY5" s="186"/>
      <c r="DZ5" s="186"/>
      <c r="EA5" s="186"/>
      <c r="EB5" s="186"/>
      <c r="EC5" s="186"/>
      <c r="ED5" s="186"/>
      <c r="EE5" s="186"/>
      <c r="EF5" s="186"/>
      <c r="EG5" s="186"/>
      <c r="EH5" s="186"/>
      <c r="EI5" s="186"/>
      <c r="EJ5" s="186"/>
      <c r="EK5" s="186"/>
      <c r="EL5" s="186"/>
      <c r="EM5" s="186"/>
      <c r="EN5" s="186"/>
      <c r="EO5" s="186"/>
      <c r="EP5" s="186"/>
      <c r="EQ5" s="186"/>
      <c r="ER5" s="186"/>
      <c r="ES5" s="186"/>
      <c r="ET5" s="186"/>
      <c r="EU5" s="186"/>
      <c r="EV5" s="186"/>
      <c r="EW5" s="186"/>
      <c r="EX5" s="186"/>
      <c r="EY5" s="186"/>
      <c r="EZ5" s="186"/>
      <c r="FA5" s="186"/>
      <c r="FB5" s="186"/>
      <c r="FC5" s="186"/>
      <c r="FD5" s="186"/>
      <c r="FE5" s="186"/>
      <c r="FF5" s="186"/>
      <c r="FG5" s="186"/>
      <c r="FH5" s="186"/>
      <c r="FI5" s="186"/>
      <c r="FJ5" s="186"/>
      <c r="FK5" s="186"/>
      <c r="FL5" s="186"/>
      <c r="FM5" s="186"/>
      <c r="FN5" s="186"/>
      <c r="FO5" s="186"/>
      <c r="FP5" s="186"/>
      <c r="FQ5" s="186"/>
      <c r="FR5" s="186"/>
      <c r="FS5" s="186"/>
      <c r="FT5" s="186"/>
      <c r="FU5" s="186"/>
      <c r="FV5" s="186"/>
      <c r="FW5" s="186"/>
      <c r="FX5" s="186"/>
      <c r="FY5" s="186"/>
      <c r="FZ5" s="186"/>
      <c r="GA5" s="186"/>
      <c r="GB5" s="186"/>
      <c r="GC5" s="186"/>
      <c r="GD5" s="186"/>
      <c r="GE5" s="186"/>
      <c r="GF5" s="186"/>
      <c r="GG5" s="186"/>
      <c r="GH5" s="186"/>
      <c r="GI5" s="186"/>
      <c r="GJ5" s="186"/>
      <c r="GK5" s="186"/>
      <c r="GL5" s="186"/>
      <c r="GM5" s="186"/>
      <c r="GN5" s="186"/>
      <c r="GO5" s="186"/>
      <c r="GP5" s="186"/>
      <c r="GQ5" s="186"/>
      <c r="GR5" s="186"/>
      <c r="GS5" s="186"/>
      <c r="GT5" s="186"/>
      <c r="GU5" s="186"/>
      <c r="GV5" s="186"/>
      <c r="GW5" s="186"/>
      <c r="GX5" s="186"/>
      <c r="GY5" s="186"/>
      <c r="GZ5" s="186"/>
      <c r="HA5" s="186"/>
      <c r="HB5" s="186"/>
      <c r="HC5" s="186"/>
      <c r="HD5" s="186"/>
      <c r="HE5" s="186"/>
      <c r="HF5" s="186"/>
      <c r="HG5" s="186"/>
      <c r="HH5" s="186"/>
      <c r="HI5" s="186"/>
      <c r="HJ5" s="186"/>
      <c r="HK5" s="186"/>
      <c r="HL5" s="186"/>
      <c r="HM5" s="186"/>
      <c r="HN5" s="186"/>
      <c r="HO5" s="186"/>
      <c r="HP5" s="186"/>
      <c r="HQ5" s="186"/>
      <c r="HR5" s="186"/>
      <c r="HS5" s="186"/>
      <c r="HT5" s="186"/>
      <c r="HU5" s="186"/>
      <c r="HV5" s="186"/>
      <c r="HW5" s="186"/>
      <c r="HX5" s="186"/>
      <c r="HY5" s="186"/>
      <c r="HZ5" s="186"/>
      <c r="IA5" s="186"/>
      <c r="IB5" s="186"/>
      <c r="IC5" s="186"/>
      <c r="ID5" s="186"/>
      <c r="IE5" s="186"/>
      <c r="IF5" s="186"/>
      <c r="IG5" s="186"/>
      <c r="IH5" s="186"/>
      <c r="II5" s="186"/>
      <c r="IJ5" s="186"/>
      <c r="IK5" s="186"/>
      <c r="IL5" s="186"/>
      <c r="IM5" s="186"/>
      <c r="IN5" s="186"/>
      <c r="IO5" s="186"/>
      <c r="IP5" s="186"/>
      <c r="IQ5" s="186"/>
      <c r="IR5" s="186"/>
      <c r="IS5" s="186"/>
      <c r="IT5" s="186"/>
      <c r="IU5" s="186"/>
      <c r="IV5" s="186"/>
      <c r="IW5" s="186"/>
      <c r="IX5" s="186"/>
      <c r="IY5" s="186"/>
      <c r="IZ5" s="186"/>
      <c r="JA5" s="186"/>
      <c r="JB5" s="186"/>
      <c r="JC5" s="186"/>
      <c r="JD5" s="186"/>
      <c r="JE5" s="186"/>
      <c r="JF5" s="186"/>
      <c r="JG5" s="186"/>
      <c r="JH5" s="186"/>
      <c r="JI5" s="186"/>
      <c r="JJ5" s="186"/>
      <c r="JK5" s="186"/>
      <c r="JL5" s="186"/>
      <c r="JM5" s="186"/>
      <c r="JN5" s="186"/>
      <c r="JO5" s="186"/>
      <c r="JP5" s="186"/>
      <c r="JQ5" s="186"/>
      <c r="JR5" s="186"/>
      <c r="JS5" s="186"/>
      <c r="JT5" s="186"/>
      <c r="JU5" s="186"/>
      <c r="JV5" s="186"/>
      <c r="JW5" s="186"/>
      <c r="JX5" s="186"/>
      <c r="JY5" s="186"/>
      <c r="JZ5" s="186"/>
      <c r="KA5" s="186"/>
      <c r="KB5" s="186"/>
      <c r="KC5" s="186"/>
      <c r="KD5" s="186"/>
      <c r="KE5" s="186"/>
      <c r="KF5" s="186"/>
      <c r="KG5" s="186"/>
      <c r="KH5" s="186"/>
      <c r="KI5" s="186"/>
      <c r="KJ5" s="186"/>
      <c r="KK5" s="186"/>
      <c r="KL5" s="186"/>
    </row>
    <row r="6" spans="1:298" s="187" customFormat="1" ht="49.5" customHeight="1" x14ac:dyDescent="0.3">
      <c r="A6" s="454" t="s">
        <v>2</v>
      </c>
      <c r="B6" s="455"/>
      <c r="C6" s="456"/>
      <c r="D6" s="465" t="s">
        <v>634</v>
      </c>
      <c r="E6" s="466"/>
      <c r="F6" s="466"/>
      <c r="G6" s="466"/>
      <c r="H6" s="466"/>
      <c r="I6" s="466"/>
      <c r="J6" s="466"/>
      <c r="K6" s="466"/>
      <c r="L6" s="466"/>
      <c r="M6" s="466"/>
      <c r="N6" s="467"/>
      <c r="O6" s="1"/>
      <c r="P6" s="1"/>
      <c r="Q6" s="1"/>
      <c r="R6" s="1"/>
      <c r="S6" s="1"/>
      <c r="T6" s="1"/>
      <c r="U6" s="1"/>
      <c r="V6" s="1"/>
      <c r="W6" s="1"/>
      <c r="X6" s="1"/>
      <c r="Y6" s="1"/>
      <c r="Z6" s="1"/>
      <c r="AA6" s="1"/>
      <c r="AB6" s="1"/>
      <c r="AC6" s="1"/>
      <c r="AD6" s="1"/>
      <c r="AE6" s="1"/>
      <c r="AF6" s="1"/>
      <c r="AG6" s="1"/>
      <c r="AH6" s="1"/>
      <c r="AI6" s="1"/>
      <c r="AJ6" s="1"/>
      <c r="AK6" s="1"/>
      <c r="AL6" s="1"/>
      <c r="AM6" s="1"/>
      <c r="AN6" s="1"/>
      <c r="AO6" s="186"/>
      <c r="AP6" s="186"/>
      <c r="AQ6" s="186"/>
      <c r="AR6" s="186"/>
      <c r="AS6" s="186"/>
      <c r="AT6" s="186"/>
      <c r="AU6" s="186"/>
      <c r="AV6" s="186"/>
      <c r="AW6" s="186"/>
      <c r="AX6" s="186"/>
      <c r="AY6" s="186"/>
      <c r="AZ6" s="186"/>
      <c r="BA6" s="186"/>
      <c r="BB6" s="186"/>
      <c r="BC6" s="186"/>
      <c r="BD6" s="186"/>
      <c r="BE6" s="186"/>
      <c r="BF6" s="186"/>
      <c r="BG6" s="186"/>
      <c r="BH6" s="186"/>
      <c r="BI6" s="186"/>
      <c r="BJ6" s="186"/>
      <c r="BK6" s="186"/>
      <c r="BL6" s="186"/>
      <c r="BM6" s="186"/>
      <c r="BN6" s="186"/>
      <c r="BO6" s="186"/>
      <c r="BP6" s="186"/>
      <c r="BQ6" s="186"/>
      <c r="BR6" s="186"/>
      <c r="BS6" s="186"/>
      <c r="BT6" s="186"/>
      <c r="BU6" s="186"/>
      <c r="BV6" s="186"/>
      <c r="BW6" s="186"/>
      <c r="BX6" s="186"/>
      <c r="BY6" s="186"/>
      <c r="BZ6" s="186"/>
      <c r="CA6" s="186"/>
      <c r="CB6" s="186"/>
      <c r="CC6" s="186"/>
      <c r="CD6" s="186"/>
      <c r="CE6" s="186"/>
      <c r="CF6" s="186"/>
      <c r="CG6" s="186"/>
      <c r="CH6" s="186"/>
      <c r="CI6" s="186"/>
      <c r="CJ6" s="186"/>
      <c r="CK6" s="186"/>
      <c r="CL6" s="186"/>
      <c r="CM6" s="186"/>
      <c r="CN6" s="186"/>
      <c r="CO6" s="186"/>
      <c r="CP6" s="186"/>
      <c r="CQ6" s="186"/>
      <c r="CR6" s="186"/>
      <c r="CS6" s="186"/>
      <c r="CT6" s="186"/>
      <c r="CU6" s="186"/>
      <c r="CV6" s="186"/>
      <c r="CW6" s="186"/>
      <c r="CX6" s="186"/>
      <c r="CY6" s="186"/>
      <c r="CZ6" s="186"/>
      <c r="DA6" s="186"/>
      <c r="DB6" s="186"/>
      <c r="DC6" s="186"/>
      <c r="DD6" s="186"/>
      <c r="DE6" s="186"/>
      <c r="DF6" s="186"/>
      <c r="DG6" s="186"/>
      <c r="DH6" s="186"/>
      <c r="DI6" s="186"/>
      <c r="DJ6" s="186"/>
      <c r="DK6" s="186"/>
      <c r="DL6" s="186"/>
      <c r="DM6" s="186"/>
      <c r="DN6" s="186"/>
      <c r="DO6" s="186"/>
      <c r="DP6" s="186"/>
      <c r="DQ6" s="186"/>
      <c r="DR6" s="186"/>
      <c r="DS6" s="186"/>
      <c r="DT6" s="186"/>
      <c r="DU6" s="186"/>
      <c r="DV6" s="186"/>
      <c r="DW6" s="186"/>
      <c r="DX6" s="186"/>
      <c r="DY6" s="186"/>
      <c r="DZ6" s="186"/>
      <c r="EA6" s="186"/>
      <c r="EB6" s="186"/>
      <c r="EC6" s="186"/>
      <c r="ED6" s="186"/>
      <c r="EE6" s="186"/>
      <c r="EF6" s="186"/>
      <c r="EG6" s="186"/>
      <c r="EH6" s="186"/>
      <c r="EI6" s="186"/>
      <c r="EJ6" s="186"/>
      <c r="EK6" s="186"/>
      <c r="EL6" s="186"/>
      <c r="EM6" s="186"/>
      <c r="EN6" s="186"/>
      <c r="EO6" s="186"/>
      <c r="EP6" s="186"/>
      <c r="EQ6" s="186"/>
      <c r="ER6" s="186"/>
      <c r="ES6" s="186"/>
      <c r="ET6" s="186"/>
      <c r="EU6" s="186"/>
      <c r="EV6" s="186"/>
      <c r="EW6" s="186"/>
      <c r="EX6" s="186"/>
      <c r="EY6" s="186"/>
      <c r="EZ6" s="186"/>
      <c r="FA6" s="186"/>
      <c r="FB6" s="186"/>
      <c r="FC6" s="186"/>
      <c r="FD6" s="186"/>
      <c r="FE6" s="186"/>
      <c r="FF6" s="186"/>
      <c r="FG6" s="186"/>
      <c r="FH6" s="186"/>
      <c r="FI6" s="186"/>
      <c r="FJ6" s="186"/>
      <c r="FK6" s="186"/>
      <c r="FL6" s="186"/>
      <c r="FM6" s="186"/>
      <c r="FN6" s="186"/>
      <c r="FO6" s="186"/>
      <c r="FP6" s="186"/>
      <c r="FQ6" s="186"/>
      <c r="FR6" s="186"/>
      <c r="FS6" s="186"/>
      <c r="FT6" s="186"/>
      <c r="FU6" s="186"/>
      <c r="FV6" s="186"/>
      <c r="FW6" s="186"/>
      <c r="FX6" s="186"/>
      <c r="FY6" s="186"/>
      <c r="FZ6" s="186"/>
      <c r="GA6" s="186"/>
      <c r="GB6" s="186"/>
      <c r="GC6" s="186"/>
      <c r="GD6" s="186"/>
      <c r="GE6" s="186"/>
      <c r="GF6" s="186"/>
      <c r="GG6" s="186"/>
      <c r="GH6" s="186"/>
      <c r="GI6" s="186"/>
      <c r="GJ6" s="186"/>
      <c r="GK6" s="186"/>
      <c r="GL6" s="186"/>
      <c r="GM6" s="186"/>
      <c r="GN6" s="186"/>
      <c r="GO6" s="186"/>
      <c r="GP6" s="186"/>
      <c r="GQ6" s="186"/>
      <c r="GR6" s="186"/>
      <c r="GS6" s="186"/>
      <c r="GT6" s="186"/>
      <c r="GU6" s="186"/>
      <c r="GV6" s="186"/>
      <c r="GW6" s="186"/>
      <c r="GX6" s="186"/>
      <c r="GY6" s="186"/>
      <c r="GZ6" s="186"/>
      <c r="HA6" s="186"/>
      <c r="HB6" s="186"/>
      <c r="HC6" s="186"/>
      <c r="HD6" s="186"/>
      <c r="HE6" s="186"/>
      <c r="HF6" s="186"/>
      <c r="HG6" s="186"/>
      <c r="HH6" s="186"/>
      <c r="HI6" s="186"/>
      <c r="HJ6" s="186"/>
      <c r="HK6" s="186"/>
      <c r="HL6" s="186"/>
      <c r="HM6" s="186"/>
      <c r="HN6" s="186"/>
      <c r="HO6" s="186"/>
      <c r="HP6" s="186"/>
      <c r="HQ6" s="186"/>
      <c r="HR6" s="186"/>
      <c r="HS6" s="186"/>
      <c r="HT6" s="186"/>
      <c r="HU6" s="186"/>
      <c r="HV6" s="186"/>
      <c r="HW6" s="186"/>
      <c r="HX6" s="186"/>
      <c r="HY6" s="186"/>
      <c r="HZ6" s="186"/>
      <c r="IA6" s="186"/>
      <c r="IB6" s="186"/>
      <c r="IC6" s="186"/>
      <c r="ID6" s="186"/>
      <c r="IE6" s="186"/>
      <c r="IF6" s="186"/>
      <c r="IG6" s="186"/>
      <c r="IH6" s="186"/>
      <c r="II6" s="186"/>
      <c r="IJ6" s="186"/>
      <c r="IK6" s="186"/>
      <c r="IL6" s="186"/>
      <c r="IM6" s="186"/>
      <c r="IN6" s="186"/>
      <c r="IO6" s="186"/>
      <c r="IP6" s="186"/>
      <c r="IQ6" s="186"/>
      <c r="IR6" s="186"/>
      <c r="IS6" s="186"/>
      <c r="IT6" s="186"/>
      <c r="IU6" s="186"/>
      <c r="IV6" s="186"/>
      <c r="IW6" s="186"/>
      <c r="IX6" s="186"/>
      <c r="IY6" s="186"/>
      <c r="IZ6" s="186"/>
      <c r="JA6" s="186"/>
      <c r="JB6" s="186"/>
      <c r="JC6" s="186"/>
      <c r="JD6" s="186"/>
      <c r="JE6" s="186"/>
      <c r="JF6" s="186"/>
      <c r="JG6" s="186"/>
      <c r="JH6" s="186"/>
      <c r="JI6" s="186"/>
      <c r="JJ6" s="186"/>
      <c r="JK6" s="186"/>
      <c r="JL6" s="186"/>
      <c r="JM6" s="186"/>
      <c r="JN6" s="186"/>
      <c r="JO6" s="186"/>
      <c r="JP6" s="186"/>
      <c r="JQ6" s="186"/>
      <c r="JR6" s="186"/>
      <c r="JS6" s="186"/>
      <c r="JT6" s="186"/>
      <c r="JU6" s="186"/>
      <c r="JV6" s="186"/>
      <c r="JW6" s="186"/>
      <c r="JX6" s="186"/>
      <c r="JY6" s="186"/>
      <c r="JZ6" s="186"/>
      <c r="KA6" s="186"/>
      <c r="KB6" s="186"/>
      <c r="KC6" s="186"/>
      <c r="KD6" s="186"/>
      <c r="KE6" s="186"/>
      <c r="KF6" s="186"/>
      <c r="KG6" s="186"/>
      <c r="KH6" s="186"/>
      <c r="KI6" s="186"/>
      <c r="KJ6" s="186"/>
      <c r="KK6" s="186"/>
      <c r="KL6" s="186"/>
    </row>
    <row r="7" spans="1:298" s="187" customFormat="1" ht="16.5" x14ac:dyDescent="0.3">
      <c r="A7" s="448" t="s">
        <v>3</v>
      </c>
      <c r="B7" s="449"/>
      <c r="C7" s="449"/>
      <c r="D7" s="449"/>
      <c r="E7" s="449"/>
      <c r="F7" s="449"/>
      <c r="G7" s="449"/>
      <c r="H7" s="450"/>
      <c r="I7" s="448" t="s">
        <v>4</v>
      </c>
      <c r="J7" s="449"/>
      <c r="K7" s="449"/>
      <c r="L7" s="449"/>
      <c r="M7" s="449"/>
      <c r="N7" s="450"/>
      <c r="O7" s="448" t="s">
        <v>5</v>
      </c>
      <c r="P7" s="449"/>
      <c r="Q7" s="449"/>
      <c r="R7" s="449"/>
      <c r="S7" s="449"/>
      <c r="T7" s="449"/>
      <c r="U7" s="449"/>
      <c r="V7" s="449"/>
      <c r="W7" s="450"/>
      <c r="X7" s="448" t="s">
        <v>6</v>
      </c>
      <c r="Y7" s="449"/>
      <c r="Z7" s="449"/>
      <c r="AA7" s="449"/>
      <c r="AB7" s="449"/>
      <c r="AC7" s="449"/>
      <c r="AD7" s="449"/>
      <c r="AE7" s="449"/>
      <c r="AF7" s="449"/>
      <c r="AG7" s="449"/>
      <c r="AH7" s="450"/>
      <c r="AI7" s="448" t="s">
        <v>7</v>
      </c>
      <c r="AJ7" s="449"/>
      <c r="AK7" s="449"/>
      <c r="AL7" s="449"/>
      <c r="AM7" s="449"/>
      <c r="AN7" s="468"/>
      <c r="AO7" s="186"/>
      <c r="AP7" s="186"/>
      <c r="AQ7" s="186"/>
      <c r="AR7" s="186"/>
      <c r="AS7" s="186"/>
      <c r="AT7" s="186"/>
      <c r="AU7" s="186"/>
      <c r="AV7" s="186"/>
      <c r="AW7" s="186"/>
      <c r="AX7" s="186"/>
      <c r="AY7" s="186"/>
      <c r="AZ7" s="186"/>
      <c r="BA7" s="186"/>
      <c r="BB7" s="186"/>
      <c r="BC7" s="186"/>
      <c r="BD7" s="186"/>
      <c r="BE7" s="186"/>
      <c r="BF7" s="186"/>
      <c r="BG7" s="186"/>
      <c r="BH7" s="186"/>
      <c r="BI7" s="186"/>
      <c r="BJ7" s="186"/>
      <c r="BK7" s="186"/>
      <c r="BL7" s="186"/>
      <c r="BM7" s="186"/>
      <c r="BN7" s="186"/>
      <c r="BO7" s="186"/>
      <c r="BP7" s="186"/>
      <c r="BQ7" s="186"/>
      <c r="BR7" s="186"/>
      <c r="BS7" s="186"/>
      <c r="BT7" s="186"/>
      <c r="BU7" s="186"/>
      <c r="BV7" s="186"/>
      <c r="BW7" s="186"/>
      <c r="BX7" s="186"/>
      <c r="BY7" s="186"/>
      <c r="BZ7" s="186"/>
      <c r="CA7" s="186"/>
      <c r="CB7" s="186"/>
      <c r="CC7" s="186"/>
      <c r="CD7" s="186"/>
      <c r="CE7" s="186"/>
      <c r="CF7" s="186"/>
      <c r="CG7" s="186"/>
      <c r="CH7" s="186"/>
      <c r="CI7" s="186"/>
      <c r="CJ7" s="186"/>
      <c r="CK7" s="186"/>
      <c r="CL7" s="186"/>
      <c r="CM7" s="186"/>
      <c r="CN7" s="186"/>
      <c r="CO7" s="186"/>
      <c r="CP7" s="186"/>
      <c r="CQ7" s="186"/>
      <c r="CR7" s="186"/>
      <c r="CS7" s="186"/>
      <c r="CT7" s="186"/>
      <c r="CU7" s="186"/>
      <c r="CV7" s="186"/>
      <c r="CW7" s="186"/>
      <c r="CX7" s="186"/>
      <c r="CY7" s="186"/>
      <c r="CZ7" s="186"/>
      <c r="DA7" s="186"/>
      <c r="DB7" s="186"/>
      <c r="DC7" s="186"/>
      <c r="DD7" s="186"/>
      <c r="DE7" s="186"/>
      <c r="DF7" s="186"/>
      <c r="DG7" s="186"/>
      <c r="DH7" s="186"/>
      <c r="DI7" s="186"/>
      <c r="DJ7" s="186"/>
      <c r="DK7" s="186"/>
      <c r="DL7" s="186"/>
      <c r="DM7" s="186"/>
      <c r="DN7" s="186"/>
      <c r="DO7" s="186"/>
      <c r="DP7" s="186"/>
      <c r="DQ7" s="186"/>
      <c r="DR7" s="186"/>
      <c r="DS7" s="186"/>
      <c r="DT7" s="186"/>
      <c r="DU7" s="186"/>
      <c r="DV7" s="186"/>
      <c r="DW7" s="186"/>
      <c r="DX7" s="186"/>
      <c r="DY7" s="186"/>
      <c r="DZ7" s="186"/>
      <c r="EA7" s="186"/>
      <c r="EB7" s="186"/>
      <c r="EC7" s="186"/>
      <c r="ED7" s="186"/>
      <c r="EE7" s="186"/>
      <c r="EF7" s="186"/>
      <c r="EG7" s="186"/>
      <c r="EH7" s="186"/>
      <c r="EI7" s="186"/>
      <c r="EJ7" s="186"/>
      <c r="EK7" s="186"/>
      <c r="EL7" s="186"/>
      <c r="EM7" s="186"/>
      <c r="EN7" s="186"/>
      <c r="EO7" s="186"/>
      <c r="EP7" s="186"/>
      <c r="EQ7" s="186"/>
      <c r="ER7" s="186"/>
      <c r="ES7" s="186"/>
      <c r="ET7" s="186"/>
      <c r="EU7" s="186"/>
      <c r="EV7" s="186"/>
      <c r="EW7" s="186"/>
      <c r="EX7" s="186"/>
      <c r="EY7" s="186"/>
      <c r="EZ7" s="186"/>
      <c r="FA7" s="186"/>
      <c r="FB7" s="186"/>
      <c r="FC7" s="186"/>
      <c r="FD7" s="186"/>
      <c r="FE7" s="186"/>
      <c r="FF7" s="186"/>
      <c r="FG7" s="186"/>
      <c r="FH7" s="186"/>
      <c r="FI7" s="186"/>
      <c r="FJ7" s="186"/>
      <c r="FK7" s="186"/>
      <c r="FL7" s="186"/>
      <c r="FM7" s="186"/>
      <c r="FN7" s="186"/>
      <c r="FO7" s="186"/>
      <c r="FP7" s="186"/>
      <c r="FQ7" s="186"/>
      <c r="FR7" s="186"/>
      <c r="FS7" s="186"/>
      <c r="FT7" s="186"/>
      <c r="FU7" s="186"/>
      <c r="FV7" s="186"/>
      <c r="FW7" s="186"/>
      <c r="FX7" s="186"/>
      <c r="FY7" s="186"/>
      <c r="FZ7" s="186"/>
      <c r="GA7" s="186"/>
      <c r="GB7" s="186"/>
      <c r="GC7" s="186"/>
      <c r="GD7" s="186"/>
      <c r="GE7" s="186"/>
      <c r="GF7" s="186"/>
      <c r="GG7" s="186"/>
      <c r="GH7" s="186"/>
      <c r="GI7" s="186"/>
      <c r="GJ7" s="186"/>
      <c r="GK7" s="186"/>
      <c r="GL7" s="186"/>
      <c r="GM7" s="186"/>
      <c r="GN7" s="186"/>
      <c r="GO7" s="186"/>
      <c r="GP7" s="186"/>
      <c r="GQ7" s="186"/>
      <c r="GR7" s="186"/>
      <c r="GS7" s="186"/>
      <c r="GT7" s="186"/>
      <c r="GU7" s="186"/>
      <c r="GV7" s="186"/>
      <c r="GW7" s="186"/>
      <c r="GX7" s="186"/>
      <c r="GY7" s="186"/>
      <c r="GZ7" s="186"/>
      <c r="HA7" s="186"/>
      <c r="HB7" s="186"/>
      <c r="HC7" s="186"/>
      <c r="HD7" s="186"/>
      <c r="HE7" s="186"/>
      <c r="HF7" s="186"/>
      <c r="HG7" s="186"/>
      <c r="HH7" s="186"/>
      <c r="HI7" s="186"/>
      <c r="HJ7" s="186"/>
      <c r="HK7" s="186"/>
      <c r="HL7" s="186"/>
      <c r="HM7" s="186"/>
      <c r="HN7" s="186"/>
      <c r="HO7" s="186"/>
      <c r="HP7" s="186"/>
      <c r="HQ7" s="186"/>
      <c r="HR7" s="186"/>
      <c r="HS7" s="186"/>
      <c r="HT7" s="186"/>
      <c r="HU7" s="186"/>
      <c r="HV7" s="186"/>
      <c r="HW7" s="186"/>
      <c r="HX7" s="186"/>
      <c r="HY7" s="186"/>
      <c r="HZ7" s="186"/>
      <c r="IA7" s="186"/>
      <c r="IB7" s="186"/>
      <c r="IC7" s="186"/>
      <c r="ID7" s="186"/>
      <c r="IE7" s="186"/>
      <c r="IF7" s="186"/>
      <c r="IG7" s="186"/>
      <c r="IH7" s="186"/>
      <c r="II7" s="186"/>
      <c r="IJ7" s="186"/>
      <c r="IK7" s="186"/>
      <c r="IL7" s="186"/>
      <c r="IM7" s="186"/>
      <c r="IN7" s="186"/>
      <c r="IO7" s="186"/>
      <c r="IP7" s="186"/>
      <c r="IQ7" s="186"/>
      <c r="IR7" s="186"/>
      <c r="IS7" s="186"/>
      <c r="IT7" s="186"/>
      <c r="IU7" s="186"/>
      <c r="IV7" s="186"/>
      <c r="IW7" s="186"/>
      <c r="IX7" s="186"/>
      <c r="IY7" s="186"/>
      <c r="IZ7" s="186"/>
      <c r="JA7" s="186"/>
      <c r="JB7" s="186"/>
      <c r="JC7" s="186"/>
      <c r="JD7" s="186"/>
      <c r="JE7" s="186"/>
      <c r="JF7" s="186"/>
      <c r="JG7" s="186"/>
      <c r="JH7" s="186"/>
      <c r="JI7" s="186"/>
      <c r="JJ7" s="186"/>
      <c r="JK7" s="186"/>
      <c r="JL7" s="186"/>
      <c r="JM7" s="186"/>
      <c r="JN7" s="186"/>
      <c r="JO7" s="186"/>
      <c r="JP7" s="186"/>
      <c r="JQ7" s="186"/>
      <c r="JR7" s="186"/>
      <c r="JS7" s="186"/>
      <c r="JT7" s="186"/>
      <c r="JU7" s="186"/>
      <c r="JV7" s="186"/>
      <c r="JW7" s="186"/>
      <c r="JX7" s="186"/>
      <c r="JY7" s="186"/>
      <c r="JZ7" s="186"/>
      <c r="KA7" s="186"/>
      <c r="KB7" s="186"/>
      <c r="KC7" s="186"/>
      <c r="KD7" s="186"/>
      <c r="KE7" s="186"/>
      <c r="KF7" s="186"/>
      <c r="KG7" s="186"/>
      <c r="KH7" s="186"/>
      <c r="KI7" s="186"/>
      <c r="KJ7" s="186"/>
      <c r="KK7" s="186"/>
      <c r="KL7" s="186"/>
    </row>
    <row r="8" spans="1:298" s="187" customFormat="1" ht="16.5" customHeight="1" x14ac:dyDescent="0.3">
      <c r="A8" s="442" t="s">
        <v>37</v>
      </c>
      <c r="B8" s="442" t="s">
        <v>448</v>
      </c>
      <c r="C8" s="444" t="s">
        <v>8</v>
      </c>
      <c r="D8" s="439" t="s">
        <v>9</v>
      </c>
      <c r="E8" s="439" t="s">
        <v>10</v>
      </c>
      <c r="F8" s="446" t="s">
        <v>11</v>
      </c>
      <c r="G8" s="432" t="s">
        <v>12</v>
      </c>
      <c r="H8" s="439" t="s">
        <v>13</v>
      </c>
      <c r="I8" s="440" t="s">
        <v>14</v>
      </c>
      <c r="J8" s="441" t="s">
        <v>15</v>
      </c>
      <c r="K8" s="432" t="s">
        <v>16</v>
      </c>
      <c r="L8" s="432" t="s">
        <v>17</v>
      </c>
      <c r="M8" s="441" t="s">
        <v>15</v>
      </c>
      <c r="N8" s="439" t="s">
        <v>18</v>
      </c>
      <c r="O8" s="436" t="s">
        <v>19</v>
      </c>
      <c r="P8" s="431" t="s">
        <v>20</v>
      </c>
      <c r="Q8" s="432" t="s">
        <v>21</v>
      </c>
      <c r="R8" s="431" t="s">
        <v>22</v>
      </c>
      <c r="S8" s="431"/>
      <c r="T8" s="431"/>
      <c r="U8" s="431"/>
      <c r="V8" s="431"/>
      <c r="W8" s="431"/>
      <c r="X8" s="435" t="s">
        <v>327</v>
      </c>
      <c r="Y8" s="436" t="s">
        <v>288</v>
      </c>
      <c r="Z8" s="436" t="s">
        <v>15</v>
      </c>
      <c r="AA8" s="174"/>
      <c r="AB8" s="174"/>
      <c r="AC8" s="436" t="s">
        <v>23</v>
      </c>
      <c r="AD8" s="436" t="s">
        <v>15</v>
      </c>
      <c r="AE8" s="174"/>
      <c r="AF8" s="174"/>
      <c r="AG8" s="435" t="s">
        <v>24</v>
      </c>
      <c r="AH8" s="436" t="s">
        <v>25</v>
      </c>
      <c r="AI8" s="431" t="s">
        <v>7</v>
      </c>
      <c r="AJ8" s="431" t="s">
        <v>26</v>
      </c>
      <c r="AK8" s="431" t="s">
        <v>27</v>
      </c>
      <c r="AL8" s="431" t="s">
        <v>28</v>
      </c>
      <c r="AM8" s="433" t="s">
        <v>29</v>
      </c>
      <c r="AN8" s="433" t="s">
        <v>30</v>
      </c>
      <c r="AO8" s="186"/>
      <c r="AP8" s="186"/>
      <c r="AQ8" s="186"/>
      <c r="AR8" s="186"/>
      <c r="AS8" s="186"/>
      <c r="AT8" s="186"/>
      <c r="AU8" s="186"/>
      <c r="AV8" s="186"/>
      <c r="AW8" s="186"/>
      <c r="AX8" s="186"/>
      <c r="AY8" s="186"/>
      <c r="AZ8" s="186"/>
      <c r="BA8" s="186"/>
      <c r="BB8" s="186"/>
      <c r="BC8" s="186"/>
      <c r="BD8" s="186"/>
      <c r="BE8" s="186"/>
      <c r="BF8" s="186"/>
      <c r="BG8" s="186"/>
      <c r="BH8" s="186"/>
      <c r="BI8" s="186"/>
      <c r="BJ8" s="186"/>
      <c r="BK8" s="186"/>
      <c r="BL8" s="186"/>
      <c r="BM8" s="186"/>
      <c r="BN8" s="186"/>
      <c r="BO8" s="186"/>
      <c r="BP8" s="186"/>
      <c r="BQ8" s="186"/>
      <c r="BR8" s="186"/>
      <c r="BS8" s="186"/>
      <c r="BT8" s="186"/>
      <c r="BU8" s="186"/>
      <c r="BV8" s="186"/>
      <c r="BW8" s="186"/>
      <c r="BX8" s="186"/>
      <c r="BY8" s="186"/>
      <c r="BZ8" s="186"/>
      <c r="CA8" s="186"/>
      <c r="CB8" s="186"/>
      <c r="CC8" s="186"/>
      <c r="CD8" s="186"/>
      <c r="CE8" s="186"/>
      <c r="CF8" s="186"/>
      <c r="CG8" s="186"/>
      <c r="CH8" s="186"/>
      <c r="CI8" s="186"/>
      <c r="CJ8" s="186"/>
      <c r="CK8" s="186"/>
      <c r="CL8" s="186"/>
      <c r="CM8" s="186"/>
      <c r="CN8" s="186"/>
      <c r="CO8" s="186"/>
      <c r="CP8" s="186"/>
      <c r="CQ8" s="186"/>
      <c r="CR8" s="186"/>
      <c r="CS8" s="186"/>
      <c r="CT8" s="186"/>
      <c r="CU8" s="186"/>
      <c r="CV8" s="186"/>
      <c r="CW8" s="186"/>
      <c r="CX8" s="186"/>
      <c r="CY8" s="186"/>
      <c r="CZ8" s="186"/>
      <c r="DA8" s="186"/>
      <c r="DB8" s="186"/>
      <c r="DC8" s="186"/>
      <c r="DD8" s="186"/>
      <c r="DE8" s="186"/>
      <c r="DF8" s="186"/>
      <c r="DG8" s="186"/>
      <c r="DH8" s="186"/>
      <c r="DI8" s="186"/>
      <c r="DJ8" s="186"/>
      <c r="DK8" s="186"/>
      <c r="DL8" s="186"/>
      <c r="DM8" s="186"/>
      <c r="DN8" s="186"/>
      <c r="DO8" s="186"/>
      <c r="DP8" s="186"/>
      <c r="DQ8" s="186"/>
      <c r="DR8" s="186"/>
      <c r="DS8" s="186"/>
      <c r="DT8" s="186"/>
      <c r="DU8" s="186"/>
      <c r="DV8" s="186"/>
      <c r="DW8" s="186"/>
      <c r="DX8" s="186"/>
      <c r="DY8" s="186"/>
      <c r="DZ8" s="186"/>
      <c r="EA8" s="186"/>
      <c r="EB8" s="186"/>
      <c r="EC8" s="186"/>
      <c r="ED8" s="186"/>
      <c r="EE8" s="186"/>
      <c r="EF8" s="186"/>
      <c r="EG8" s="186"/>
      <c r="EH8" s="186"/>
      <c r="EI8" s="186"/>
      <c r="EJ8" s="186"/>
      <c r="EK8" s="186"/>
      <c r="EL8" s="186"/>
      <c r="EM8" s="186"/>
      <c r="EN8" s="186"/>
      <c r="EO8" s="186"/>
      <c r="EP8" s="186"/>
      <c r="EQ8" s="186"/>
      <c r="ER8" s="186"/>
      <c r="ES8" s="186"/>
      <c r="ET8" s="186"/>
      <c r="EU8" s="186"/>
      <c r="EV8" s="186"/>
      <c r="EW8" s="186"/>
      <c r="EX8" s="186"/>
      <c r="EY8" s="186"/>
      <c r="EZ8" s="186"/>
      <c r="FA8" s="186"/>
      <c r="FB8" s="186"/>
      <c r="FC8" s="186"/>
      <c r="FD8" s="186"/>
      <c r="FE8" s="186"/>
      <c r="FF8" s="186"/>
      <c r="FG8" s="186"/>
      <c r="FH8" s="186"/>
      <c r="FI8" s="186"/>
      <c r="FJ8" s="186"/>
      <c r="FK8" s="186"/>
      <c r="FL8" s="186"/>
      <c r="FM8" s="186"/>
      <c r="FN8" s="186"/>
      <c r="FO8" s="186"/>
      <c r="FP8" s="186"/>
      <c r="FQ8" s="186"/>
      <c r="FR8" s="186"/>
      <c r="FS8" s="186"/>
      <c r="FT8" s="186"/>
      <c r="FU8" s="186"/>
      <c r="FV8" s="186"/>
      <c r="FW8" s="186"/>
      <c r="FX8" s="186"/>
      <c r="FY8" s="186"/>
      <c r="FZ8" s="186"/>
      <c r="GA8" s="186"/>
      <c r="GB8" s="186"/>
      <c r="GC8" s="186"/>
      <c r="GD8" s="186"/>
      <c r="GE8" s="186"/>
      <c r="GF8" s="186"/>
      <c r="GG8" s="186"/>
      <c r="GH8" s="186"/>
      <c r="GI8" s="186"/>
      <c r="GJ8" s="186"/>
      <c r="GK8" s="186"/>
      <c r="GL8" s="186"/>
      <c r="GM8" s="186"/>
      <c r="GN8" s="186"/>
      <c r="GO8" s="186"/>
      <c r="GP8" s="186"/>
      <c r="GQ8" s="186"/>
      <c r="GR8" s="186"/>
      <c r="GS8" s="186"/>
      <c r="GT8" s="186"/>
      <c r="GU8" s="186"/>
      <c r="GV8" s="186"/>
      <c r="GW8" s="186"/>
      <c r="GX8" s="186"/>
      <c r="GY8" s="186"/>
      <c r="GZ8" s="186"/>
      <c r="HA8" s="186"/>
      <c r="HB8" s="186"/>
      <c r="HC8" s="186"/>
      <c r="HD8" s="186"/>
      <c r="HE8" s="186"/>
      <c r="HF8" s="186"/>
      <c r="HG8" s="186"/>
      <c r="HH8" s="186"/>
      <c r="HI8" s="186"/>
      <c r="HJ8" s="186"/>
      <c r="HK8" s="186"/>
      <c r="HL8" s="186"/>
      <c r="HM8" s="186"/>
      <c r="HN8" s="186"/>
      <c r="HO8" s="186"/>
      <c r="HP8" s="186"/>
      <c r="HQ8" s="186"/>
      <c r="HR8" s="186"/>
      <c r="HS8" s="186"/>
      <c r="HT8" s="186"/>
      <c r="HU8" s="186"/>
      <c r="HV8" s="186"/>
      <c r="HW8" s="186"/>
      <c r="HX8" s="186"/>
      <c r="HY8" s="186"/>
      <c r="HZ8" s="186"/>
      <c r="IA8" s="186"/>
      <c r="IB8" s="186"/>
      <c r="IC8" s="186"/>
      <c r="ID8" s="186"/>
      <c r="IE8" s="186"/>
      <c r="IF8" s="186"/>
      <c r="IG8" s="186"/>
      <c r="IH8" s="186"/>
      <c r="II8" s="186"/>
      <c r="IJ8" s="186"/>
      <c r="IK8" s="186"/>
      <c r="IL8" s="186"/>
      <c r="IM8" s="186"/>
      <c r="IN8" s="186"/>
      <c r="IO8" s="186"/>
      <c r="IP8" s="186"/>
      <c r="IQ8" s="186"/>
      <c r="IR8" s="186"/>
      <c r="IS8" s="186"/>
      <c r="IT8" s="186"/>
      <c r="IU8" s="186"/>
      <c r="IV8" s="186"/>
      <c r="IW8" s="186"/>
      <c r="IX8" s="186"/>
      <c r="IY8" s="186"/>
      <c r="IZ8" s="186"/>
      <c r="JA8" s="186"/>
      <c r="JB8" s="186"/>
      <c r="JC8" s="186"/>
      <c r="JD8" s="186"/>
      <c r="JE8" s="186"/>
      <c r="JF8" s="186"/>
      <c r="JG8" s="186"/>
      <c r="JH8" s="186"/>
      <c r="JI8" s="186"/>
      <c r="JJ8" s="186"/>
      <c r="JK8" s="186"/>
      <c r="JL8" s="186"/>
      <c r="JM8" s="186"/>
      <c r="JN8" s="186"/>
      <c r="JO8" s="186"/>
      <c r="JP8" s="186"/>
      <c r="JQ8" s="186"/>
      <c r="JR8" s="186"/>
      <c r="JS8" s="186"/>
      <c r="JT8" s="186"/>
      <c r="JU8" s="186"/>
      <c r="JV8" s="186"/>
      <c r="JW8" s="186"/>
      <c r="JX8" s="186"/>
      <c r="JY8" s="186"/>
      <c r="JZ8" s="186"/>
      <c r="KA8" s="186"/>
      <c r="KB8" s="186"/>
      <c r="KC8" s="186"/>
      <c r="KD8" s="186"/>
      <c r="KE8" s="186"/>
      <c r="KF8" s="186"/>
      <c r="KG8" s="186"/>
      <c r="KH8" s="186"/>
      <c r="KI8" s="186"/>
      <c r="KJ8" s="186"/>
      <c r="KK8" s="186"/>
      <c r="KL8" s="186"/>
    </row>
    <row r="9" spans="1:298" s="189" customFormat="1" ht="94.5" customHeight="1" x14ac:dyDescent="0.25">
      <c r="A9" s="443"/>
      <c r="B9" s="447"/>
      <c r="C9" s="445"/>
      <c r="D9" s="432"/>
      <c r="E9" s="432"/>
      <c r="F9" s="445"/>
      <c r="G9" s="440"/>
      <c r="H9" s="432"/>
      <c r="I9" s="440"/>
      <c r="J9" s="441"/>
      <c r="K9" s="440"/>
      <c r="L9" s="440"/>
      <c r="M9" s="441"/>
      <c r="N9" s="432"/>
      <c r="O9" s="437"/>
      <c r="P9" s="432"/>
      <c r="Q9" s="440"/>
      <c r="R9" s="162" t="s">
        <v>31</v>
      </c>
      <c r="S9" s="162" t="s">
        <v>32</v>
      </c>
      <c r="T9" s="162" t="s">
        <v>33</v>
      </c>
      <c r="U9" s="162" t="s">
        <v>34</v>
      </c>
      <c r="V9" s="162" t="s">
        <v>35</v>
      </c>
      <c r="W9" s="162" t="s">
        <v>36</v>
      </c>
      <c r="X9" s="436"/>
      <c r="Y9" s="438"/>
      <c r="Z9" s="438"/>
      <c r="AA9" s="182" t="s">
        <v>316</v>
      </c>
      <c r="AB9" s="182" t="s">
        <v>15</v>
      </c>
      <c r="AC9" s="438"/>
      <c r="AD9" s="438"/>
      <c r="AE9" s="177" t="s">
        <v>23</v>
      </c>
      <c r="AF9" s="177" t="s">
        <v>15</v>
      </c>
      <c r="AG9" s="436"/>
      <c r="AH9" s="437"/>
      <c r="AI9" s="432"/>
      <c r="AJ9" s="432"/>
      <c r="AK9" s="432"/>
      <c r="AL9" s="432"/>
      <c r="AM9" s="434"/>
      <c r="AN9" s="434"/>
      <c r="AO9" s="188"/>
      <c r="AP9" s="188"/>
      <c r="AQ9" s="188"/>
      <c r="AR9" s="188"/>
      <c r="AS9" s="188"/>
      <c r="AT9" s="188"/>
      <c r="AU9" s="188"/>
      <c r="AV9" s="188"/>
      <c r="AW9" s="188"/>
      <c r="AX9" s="188"/>
      <c r="AY9" s="188"/>
      <c r="AZ9" s="188"/>
      <c r="BA9" s="188"/>
      <c r="BB9" s="188"/>
      <c r="BC9" s="188"/>
      <c r="BD9" s="188"/>
      <c r="BE9" s="188"/>
      <c r="BF9" s="188"/>
      <c r="BG9" s="188"/>
      <c r="BH9" s="188"/>
      <c r="BI9" s="188"/>
      <c r="BJ9" s="188"/>
      <c r="BK9" s="188"/>
      <c r="BL9" s="188"/>
      <c r="BM9" s="188"/>
      <c r="BN9" s="188"/>
      <c r="BO9" s="188"/>
      <c r="BP9" s="188"/>
      <c r="BQ9" s="188"/>
      <c r="BR9" s="188"/>
      <c r="BS9" s="188"/>
      <c r="BT9" s="188"/>
      <c r="BU9" s="188"/>
      <c r="BV9" s="188"/>
      <c r="BW9" s="188"/>
      <c r="BX9" s="188"/>
      <c r="BY9" s="188"/>
      <c r="BZ9" s="188"/>
      <c r="CA9" s="188"/>
      <c r="CB9" s="188"/>
      <c r="CC9" s="188"/>
      <c r="CD9" s="188"/>
      <c r="CE9" s="188"/>
      <c r="CF9" s="188"/>
      <c r="CG9" s="188"/>
      <c r="CH9" s="188"/>
      <c r="CI9" s="188"/>
      <c r="CJ9" s="188"/>
      <c r="CK9" s="188"/>
      <c r="CL9" s="188"/>
      <c r="CM9" s="188"/>
      <c r="CN9" s="188"/>
      <c r="CO9" s="188"/>
      <c r="CP9" s="188"/>
      <c r="CQ9" s="188"/>
      <c r="CR9" s="188"/>
      <c r="CS9" s="188"/>
      <c r="CT9" s="188"/>
      <c r="CU9" s="188"/>
      <c r="CV9" s="188"/>
      <c r="CW9" s="188"/>
      <c r="CX9" s="188"/>
      <c r="CY9" s="188"/>
      <c r="CZ9" s="188"/>
      <c r="DA9" s="188"/>
      <c r="DB9" s="188"/>
      <c r="DC9" s="188"/>
      <c r="DD9" s="188"/>
      <c r="DE9" s="188"/>
      <c r="DF9" s="188"/>
      <c r="DG9" s="188"/>
      <c r="DH9" s="188"/>
      <c r="DI9" s="188"/>
      <c r="DJ9" s="188"/>
      <c r="DK9" s="188"/>
      <c r="DL9" s="188"/>
      <c r="DM9" s="188"/>
      <c r="DN9" s="188"/>
      <c r="DO9" s="188"/>
      <c r="DP9" s="188"/>
      <c r="DQ9" s="188"/>
      <c r="DR9" s="188"/>
      <c r="DS9" s="188"/>
      <c r="DT9" s="188"/>
      <c r="DU9" s="188"/>
      <c r="DV9" s="188"/>
      <c r="DW9" s="188"/>
      <c r="DX9" s="188"/>
      <c r="DY9" s="188"/>
      <c r="DZ9" s="188"/>
      <c r="EA9" s="188"/>
      <c r="EB9" s="188"/>
      <c r="EC9" s="188"/>
      <c r="ED9" s="188"/>
      <c r="EE9" s="188"/>
      <c r="EF9" s="188"/>
      <c r="EG9" s="188"/>
      <c r="EH9" s="188"/>
      <c r="EI9" s="188"/>
      <c r="EJ9" s="188"/>
      <c r="EK9" s="188"/>
      <c r="EL9" s="188"/>
      <c r="EM9" s="188"/>
      <c r="EN9" s="188"/>
      <c r="EO9" s="188"/>
      <c r="EP9" s="188"/>
      <c r="EQ9" s="188"/>
      <c r="ER9" s="188"/>
      <c r="ES9" s="188"/>
      <c r="ET9" s="188"/>
      <c r="EU9" s="188"/>
      <c r="EV9" s="188"/>
      <c r="EW9" s="188"/>
      <c r="EX9" s="188"/>
      <c r="EY9" s="188"/>
      <c r="EZ9" s="188"/>
      <c r="FA9" s="188"/>
      <c r="FB9" s="188"/>
      <c r="FC9" s="188"/>
      <c r="FD9" s="188"/>
      <c r="FE9" s="188"/>
      <c r="FF9" s="188"/>
      <c r="FG9" s="188"/>
      <c r="FH9" s="188"/>
      <c r="FI9" s="188"/>
      <c r="FJ9" s="188"/>
      <c r="FK9" s="188"/>
      <c r="FL9" s="188"/>
      <c r="FM9" s="188"/>
      <c r="FN9" s="188"/>
      <c r="FO9" s="188"/>
      <c r="FP9" s="188"/>
      <c r="FQ9" s="188"/>
      <c r="FR9" s="188"/>
      <c r="FS9" s="188"/>
      <c r="FT9" s="188"/>
      <c r="FU9" s="188"/>
      <c r="FV9" s="188"/>
      <c r="FW9" s="188"/>
      <c r="FX9" s="188"/>
      <c r="FY9" s="188"/>
      <c r="FZ9" s="188"/>
      <c r="GA9" s="188"/>
      <c r="GB9" s="188"/>
      <c r="GC9" s="188"/>
      <c r="GD9" s="188"/>
      <c r="GE9" s="188"/>
      <c r="GF9" s="188"/>
      <c r="GG9" s="188"/>
      <c r="GH9" s="188"/>
      <c r="GI9" s="188"/>
      <c r="GJ9" s="188"/>
      <c r="GK9" s="188"/>
      <c r="GL9" s="188"/>
      <c r="GM9" s="188"/>
      <c r="GN9" s="188"/>
      <c r="GO9" s="188"/>
      <c r="GP9" s="188"/>
      <c r="GQ9" s="188"/>
      <c r="GR9" s="188"/>
      <c r="GS9" s="188"/>
      <c r="GT9" s="188"/>
      <c r="GU9" s="188"/>
      <c r="GV9" s="188"/>
      <c r="GW9" s="188"/>
      <c r="GX9" s="188"/>
      <c r="GY9" s="188"/>
      <c r="GZ9" s="188"/>
      <c r="HA9" s="188"/>
      <c r="HB9" s="188"/>
      <c r="HC9" s="188"/>
      <c r="HD9" s="188"/>
      <c r="HE9" s="188"/>
      <c r="HF9" s="188"/>
      <c r="HG9" s="188"/>
      <c r="HH9" s="188"/>
      <c r="HI9" s="188"/>
      <c r="HJ9" s="188"/>
      <c r="HK9" s="188"/>
      <c r="HL9" s="188"/>
      <c r="HM9" s="188"/>
      <c r="HN9" s="188"/>
      <c r="HO9" s="188"/>
      <c r="HP9" s="188"/>
      <c r="HQ9" s="188"/>
      <c r="HR9" s="188"/>
      <c r="HS9" s="188"/>
      <c r="HT9" s="188"/>
      <c r="HU9" s="188"/>
      <c r="HV9" s="188"/>
      <c r="HW9" s="188"/>
      <c r="HX9" s="188"/>
      <c r="HY9" s="188"/>
      <c r="HZ9" s="188"/>
      <c r="IA9" s="188"/>
      <c r="IB9" s="188"/>
      <c r="IC9" s="188"/>
      <c r="ID9" s="188"/>
      <c r="IE9" s="188"/>
      <c r="IF9" s="188"/>
      <c r="IG9" s="188"/>
      <c r="IH9" s="188"/>
      <c r="II9" s="188"/>
      <c r="IJ9" s="188"/>
      <c r="IK9" s="188"/>
      <c r="IL9" s="188"/>
      <c r="IM9" s="188"/>
      <c r="IN9" s="188"/>
      <c r="IO9" s="188"/>
      <c r="IP9" s="188"/>
      <c r="IQ9" s="188"/>
      <c r="IR9" s="188"/>
      <c r="IS9" s="188"/>
      <c r="IT9" s="188"/>
      <c r="IU9" s="188"/>
      <c r="IV9" s="188"/>
      <c r="IW9" s="188"/>
      <c r="IX9" s="188"/>
      <c r="IY9" s="188"/>
      <c r="IZ9" s="188"/>
      <c r="JA9" s="188"/>
      <c r="JB9" s="188"/>
      <c r="JC9" s="188"/>
      <c r="JD9" s="188"/>
      <c r="JE9" s="188"/>
      <c r="JF9" s="188"/>
      <c r="JG9" s="188"/>
      <c r="JH9" s="188"/>
      <c r="JI9" s="188"/>
      <c r="JJ9" s="188"/>
      <c r="JK9" s="188"/>
      <c r="JL9" s="188"/>
      <c r="JM9" s="188"/>
      <c r="JN9" s="188"/>
      <c r="JO9" s="188"/>
      <c r="JP9" s="188"/>
      <c r="JQ9" s="188"/>
      <c r="JR9" s="188"/>
      <c r="JS9" s="188"/>
      <c r="JT9" s="188"/>
      <c r="JU9" s="188"/>
      <c r="JV9" s="188"/>
      <c r="JW9" s="188"/>
      <c r="JX9" s="188"/>
      <c r="JY9" s="188"/>
      <c r="JZ9" s="188"/>
      <c r="KA9" s="188"/>
      <c r="KB9" s="188"/>
      <c r="KC9" s="188"/>
      <c r="KD9" s="188"/>
      <c r="KE9" s="188"/>
      <c r="KF9" s="188"/>
      <c r="KG9" s="188"/>
      <c r="KH9" s="188"/>
      <c r="KI9" s="188"/>
      <c r="KJ9" s="188"/>
      <c r="KK9" s="188"/>
      <c r="KL9" s="188"/>
    </row>
    <row r="10" spans="1:298" ht="117.75" customHeight="1" x14ac:dyDescent="0.25">
      <c r="A10" s="414">
        <v>1</v>
      </c>
      <c r="B10" s="422" t="s">
        <v>469</v>
      </c>
      <c r="C10" s="414" t="s">
        <v>333</v>
      </c>
      <c r="D10" s="430" t="s">
        <v>649</v>
      </c>
      <c r="E10" s="414" t="s">
        <v>638</v>
      </c>
      <c r="F10" s="419" t="s">
        <v>636</v>
      </c>
      <c r="G10" s="414" t="s">
        <v>355</v>
      </c>
      <c r="H10" s="414">
        <v>5000</v>
      </c>
      <c r="I10" s="420" t="str">
        <f>IF(H10&lt;=2,'Tabla probabilidad'!$B$5,IF(H10&lt;=24,'Tabla probabilidad'!$B$6,IF(H10&lt;=500,'Tabla probabilidad'!$B$7,IF(H10&lt;=5000,'Tabla probabilidad'!$B$8,IF(H10&gt;5000,'Tabla probabilidad'!$B$9)))))</f>
        <v>Alta</v>
      </c>
      <c r="J10" s="421">
        <f>IF(H10&lt;=2,'Tabla probabilidad'!$D$5,IF(H10&lt;=24,'Tabla probabilidad'!$D$6,IF(H10&lt;=500,'Tabla probabilidad'!$D$7,IF(H10&lt;=5000,'Tabla probabilidad'!$D$8,IF(H10&gt;5000,'Tabla probabilidad'!$D$9)))))</f>
        <v>0.8</v>
      </c>
      <c r="K10" s="414" t="s">
        <v>467</v>
      </c>
      <c r="L10" s="414" t="str">
        <f>IF(K10="El riesgo afecta la imagen de alguna área de la organización","Leve",IF(K10="El riesgo afecta la imagen de la entidad internamente, de conocimiento general, nivel interno, alta dirección, contratista y/o de provedores","Menor",IF(K10="El riesgo afecta la imagen de la entidad con algunos usuarios de relevancia frente al logro de los objetivos","Moderado",IF(K10="El riesgo afecta la imagen de de la entidad con efecto publicitario sostenido a nivel del sector justicia","Mayor",IF(K10="El riesgo afecta la imagen de la entidad a nivel nacional, con efecto publicitarios sostenible a nivel país","Catastrófico",IF(K10="Impacto que afecte la ejecución presupuestal en un valor ≥0,5%.","Leve",IF(K10="Impacto que afecte la ejecución presupuestal en un valor ≥1%.","Menor",IF(K10="Impacto que afecte la ejecución presupuestal en un valor ≥5%.","Moderado",IF(K10="Impacto que afecte la ejecución presupuestal en un valor ≥20%.","Mayor",IF(K10="Impacto que afecte la ejecución presupuestal en un valor ≥50%.","Catastrófico",IF(K10="Incumplimiento máximo del 5% de la meta planeada","Leve",IF(K10="Incumplimiento máximo del 15% de la meta planeada","Menor",IF(K10="Incumplimiento máximo del 20% de la meta planeada","Moderado",IF(K10="Incumplimiento máximo del 50% de la meta planeada","Mayor",IF(K10="Incumplimiento máximo del 80% de la meta planeada","Catastrófico",IF(K10="Cualquier afectación a la violacion de los derechos de los ciudadanos se considera con consecuencias altas","Mayor",IF(K10="Cualquier afectación a la violacion de los derechos de los ciudadanos se considera con consecuencias desastrosas","Catastrófico",IF(K10="Afecta la Prestación del Servicio de Administración de Justicia en 5%","Leve",IF(K10="Afecta la Prestación del Servicio de Administración de Justicia en 10%","Menor",IF(K10="Afecta la Prestación del Servicio de Administración de Justicia en 15%","Moderado",IF(K10="Afecta la Prestación del Servicio de Administración de Justicia en 20%","Mayor",IF(K10="Afecta la Prestación del Servicio de Administración de Justicia en más del 50%","Catastrófico",IF(K10="Cualquier acto indebido de los servidores judiciales genera altas consecuencias para la entidad","Mayor",IF(K10="Cualquier acto indebido de los servidores judiciales genera consecuencias desastrosas para la entidad","Catastrófico",IF(K10="Si el hecho llegara a presentarse, tendría consecuencias o efectos mínimos sobre la entidad","Leve",IF(K10="Si el hecho llegara a presentarse, tendría bajo impacto o efecto sobre la entidad","Menor",IF(K10="Si el hecho llegara a presentarse, tendría medianas consecuencias o efectos sobre la entidad","Moderado",IF(K10="Si el hecho llegara a presentarse, tendría altas consecuencias o efectos sobre la entidad","Mayor",IF(K10="Si el hecho llegara a presentarse, tendría desastrosas consecuencias o efectos sobre la entidad","Catastrófico")))))))))))))))))))))))))))))</f>
        <v>Mayor</v>
      </c>
      <c r="M10" s="414" t="str">
        <f>IF(K10="El riesgo afecta la imagen de alguna área de la organización","20%",IF(K10="El riesgo afecta la imagen de la entidad internamente, de conocimiento general, nivel interno, alta dirección, contratista y/o de provedores","40%",IF(K10="El riesgo afecta la imagen de la entidad con algunos usuarios de relevancia frente al logro de los objetivos","60%",IF(K10="El riesgo afecta la imagen de de la entidad con efecto publicitario sostenido a nivel del sector justicia","80%",IF(K10="El riesgo afecta la imagen de la entidad a nivel nacional, con efecto publicitarios sostenible a nivel país","100%",IF(K10="Impacto que afecte la ejecución presupuestal en un valor ≥0,5%.","20%",IF(K10="Impacto que afecte la ejecución presupuestal en un valor ≥1%.","40%",IF(K10="Impacto que afecte la ejecución presupuestal en un valor ≥5%.","60%",IF(K10="Impacto que afecte la ejecución presupuestal en un valor ≥20%.","80%",IF(K10="Impacto que afecte la ejecución presupuestal en un valor ≥50%.","100%",IF(K10="Incumplimiento máximo del 5% de la meta planeada","20%",IF(K10="Incumplimiento máximo del 15% de la meta planeada","40%",IF(K10="Incumplimiento máximo del 20% de la meta planeada","60%",IF(K10="Incumplimiento máximo del 50% de la meta planeada","80%",IF(K10="Incumplimiento máximo del 80% de la meta planeada","100%",IF(K10="Cualquier afectación a la violacion de los derechos de los ciudadanos se considera con consecuencias altas","80%",IF(K10="Cualquier afectación a la violacion de los derechos de los ciudadanos se considera con consecuencias desastrosas","100%",IF(K10="Afecta la Prestación del Servicio de Administración de Justicia en 5%","20%",IF(K10="Afecta la Prestación del Servicio de Administración de Justicia en 10%","40%",IF(K10="Afecta la Prestación del Servicio de Administración de Justicia en 15%","60%",IF(K10="Afecta la Prestación del Servicio de Administración de Justicia en 20%","80%",IF(K10="Afecta la Prestación del Servicio de Administración de Justicia en más del 50%","100%",IF(K10="Cualquier acto indebido de los servidores judiciales genera altas consecuencias para la entidad","80%",IF(K10="Cualquier acto indebido de los servidores judiciales genera consecuencias desastrosas para la entidad","100%",IF(K10="Si el hecho llegara a presentarse, tendría consecuencias o efectos mínimos sobre la entidad","20%",IF(K10="Si el hecho llegara a presentarse, tendría bajo impacto o efecto sobre la entidad","40%",IF(K10="Si el hecho llegara a presentarse, tendría medianas consecuencias o efectos sobre la entidad","60%",IF(K10="Si el hecho llegara a presentarse, tendría altas consecuencias o efectos sobre la entidad","80%",IF(K10="Si el hecho llegara a presentarse, tendría desastrosas consecuencias o efectos sobre la entidad","100%")))))))))))))))))))))))))))))</f>
        <v>80%</v>
      </c>
      <c r="N10" s="414" t="str">
        <f>VLOOKUP((I10&amp;L10),Hoja1!$B$4:$C$28,2,0)</f>
        <v xml:space="preserve">Alto </v>
      </c>
      <c r="O10" s="163">
        <v>1</v>
      </c>
      <c r="P10" s="175" t="s">
        <v>637</v>
      </c>
      <c r="Q10" s="163" t="str">
        <f t="shared" ref="Q10:Q54" si="0">IF(R10="Preventivo","Probabilidad",IF(R10="Detectivo","Probabilidad", IF(R10="Correctivo","Impacto")))</f>
        <v>Probabilidad</v>
      </c>
      <c r="R10" s="163" t="s">
        <v>52</v>
      </c>
      <c r="S10" s="163" t="s">
        <v>57</v>
      </c>
      <c r="T10" s="164">
        <f>VLOOKUP(R10&amp;S10,Hoja1!$Q$4:$R$9,2,0)</f>
        <v>0.45</v>
      </c>
      <c r="U10" s="165" t="s">
        <v>59</v>
      </c>
      <c r="V10" s="165" t="s">
        <v>62</v>
      </c>
      <c r="W10" s="165" t="s">
        <v>65</v>
      </c>
      <c r="X10" s="176">
        <f>IF(Q10="Probabilidad",($J$10*T10),IF(Q10="Impacto"," "))</f>
        <v>0.36000000000000004</v>
      </c>
      <c r="Y10" s="176" t="str">
        <f>IF(Z10&lt;=20%,'Tabla probabilidad'!$B$5,IF(Z10&lt;=40%,'Tabla probabilidad'!$B$6,IF(Z10&lt;=60%,'Tabla probabilidad'!$B$7,IF(Z10&lt;=80%,'Tabla probabilidad'!$B$8,IF(Z10&lt;=100%,'Tabla probabilidad'!$B$9)))))</f>
        <v>Media</v>
      </c>
      <c r="Z10" s="176">
        <f>IF(R10="Preventivo",($J$10-($J$10*T10)),IF(R10="Detectivo",($J$10-($J$10*T10)),IF(R10="Correctivo",($J$10))))</f>
        <v>0.44</v>
      </c>
      <c r="AA10" s="416" t="str">
        <f>IF(AB10&lt;=20%,'Tabla probabilidad'!$B$5,IF(AB10&lt;=40%,'Tabla probabilidad'!$B$6,IF(AB10&lt;=60%,'Tabla probabilidad'!$B$7,IF(AB10&lt;=80%,'Tabla probabilidad'!$B$8,IF(AB10&lt;=100%,'Tabla probabilidad'!$B$9)))))</f>
        <v>Media</v>
      </c>
      <c r="AB10" s="416">
        <f>AVERAGE(Z10:Z14)</f>
        <v>0.44000000000000006</v>
      </c>
      <c r="AC10" s="176" t="str">
        <f t="shared" ref="AC10:AC54" si="1">IF(AD10&lt;=20%,"Leve",IF(AD10&lt;=40%,"Menor",IF(AD10&lt;=60%,"Moderado",IF(AD10&lt;=80%,"Mayor",IF(AD10&lt;=100%,"Catastrófico")))))</f>
        <v>Mayor</v>
      </c>
      <c r="AD10" s="176">
        <f>IF(Q10="Probabilidad",(($M$10-0)),IF(Q10="Impacto",($M$10-($M$10*T10))))</f>
        <v>0.8</v>
      </c>
      <c r="AE10" s="416" t="str">
        <f>IF(AF10&lt;=20%,"Leve",IF(AF10&lt;=40%,"Menor",IF(AF10&lt;=60%,"Moderado",IF(AF10&lt;=80%,"Mayor",IF(AF10&lt;=100%,"Catastrófico")))))</f>
        <v>Mayor</v>
      </c>
      <c r="AF10" s="416">
        <f>AVERAGE(AD10:AD14)</f>
        <v>0.8</v>
      </c>
      <c r="AG10" s="408" t="str">
        <f>VLOOKUP(AA10&amp;AE10,Hoja1!$B$4:$C$28,2,0)</f>
        <v xml:space="preserve">Alto </v>
      </c>
      <c r="AH10" s="414" t="s">
        <v>330</v>
      </c>
      <c r="AI10" s="414"/>
      <c r="AJ10" s="414"/>
      <c r="AK10" s="414"/>
      <c r="AL10" s="414"/>
      <c r="AM10" s="414"/>
      <c r="AN10" s="414"/>
    </row>
    <row r="11" spans="1:298" ht="92.25" customHeight="1" x14ac:dyDescent="0.25">
      <c r="A11" s="414"/>
      <c r="B11" s="423"/>
      <c r="C11" s="414"/>
      <c r="D11" s="430"/>
      <c r="E11" s="414"/>
      <c r="F11" s="419"/>
      <c r="G11" s="414"/>
      <c r="H11" s="414"/>
      <c r="I11" s="420"/>
      <c r="J11" s="421"/>
      <c r="K11" s="414"/>
      <c r="L11" s="415"/>
      <c r="M11" s="415"/>
      <c r="N11" s="414"/>
      <c r="O11" s="163">
        <v>2</v>
      </c>
      <c r="P11" s="175" t="s">
        <v>347</v>
      </c>
      <c r="Q11" s="163" t="str">
        <f t="shared" si="0"/>
        <v>Probabilidad</v>
      </c>
      <c r="R11" s="163" t="s">
        <v>52</v>
      </c>
      <c r="S11" s="163" t="s">
        <v>57</v>
      </c>
      <c r="T11" s="164">
        <f>VLOOKUP(R11&amp;S11,Hoja1!$Q$4:$R$9,2,0)</f>
        <v>0.45</v>
      </c>
      <c r="U11" s="165" t="s">
        <v>59</v>
      </c>
      <c r="V11" s="165" t="s">
        <v>62</v>
      </c>
      <c r="W11" s="165" t="s">
        <v>65</v>
      </c>
      <c r="X11" s="176">
        <f>IF(Q11="Probabilidad",($J$10*T11),IF(Q11="Impacto"," "))</f>
        <v>0.36000000000000004</v>
      </c>
      <c r="Y11" s="176" t="str">
        <f>IF(Z11&lt;=20%,'Tabla probabilidad'!$B$5,IF(Z11&lt;=40%,'Tabla probabilidad'!$B$6,IF(Z11&lt;=60%,'Tabla probabilidad'!$B$7,IF(Z11&lt;=80%,'Tabla probabilidad'!$B$8,IF(Z11&lt;=100%,'Tabla probabilidad'!$B$9)))))</f>
        <v>Media</v>
      </c>
      <c r="Z11" s="216">
        <f t="shared" ref="Z11:Z14" si="2">IF(R11="Preventivo",($J$10-($J$10*T11)),IF(R11="Detectivo",($J$10-($J$10*T11)),IF(R11="Correctivo",($J$10))))</f>
        <v>0.44</v>
      </c>
      <c r="AA11" s="417"/>
      <c r="AB11" s="417"/>
      <c r="AC11" s="176" t="str">
        <f t="shared" si="1"/>
        <v>Mayor</v>
      </c>
      <c r="AD11" s="176">
        <f>IF(Q11="Probabilidad",(($M$10-0)),IF(Q11="Impacto",($M$10-($M$10*T11))))</f>
        <v>0.8</v>
      </c>
      <c r="AE11" s="417"/>
      <c r="AF11" s="417"/>
      <c r="AG11" s="409"/>
      <c r="AH11" s="414"/>
      <c r="AI11" s="414"/>
      <c r="AJ11" s="414"/>
      <c r="AK11" s="414"/>
      <c r="AL11" s="414"/>
      <c r="AM11" s="414"/>
      <c r="AN11" s="414"/>
    </row>
    <row r="12" spans="1:298" ht="86.25" customHeight="1" x14ac:dyDescent="0.25">
      <c r="A12" s="414"/>
      <c r="B12" s="423"/>
      <c r="C12" s="414"/>
      <c r="D12" s="430"/>
      <c r="E12" s="414"/>
      <c r="F12" s="419"/>
      <c r="G12" s="414"/>
      <c r="H12" s="414"/>
      <c r="I12" s="420"/>
      <c r="J12" s="421"/>
      <c r="K12" s="414"/>
      <c r="L12" s="415"/>
      <c r="M12" s="415"/>
      <c r="N12" s="414"/>
      <c r="O12" s="163">
        <v>3</v>
      </c>
      <c r="P12" s="175" t="s">
        <v>350</v>
      </c>
      <c r="Q12" s="168" t="str">
        <f t="shared" si="0"/>
        <v>Probabilidad</v>
      </c>
      <c r="R12" s="168" t="s">
        <v>52</v>
      </c>
      <c r="S12" s="168" t="s">
        <v>57</v>
      </c>
      <c r="T12" s="170">
        <f>VLOOKUP(R12&amp;S12,Hoja1!$Q$4:$R$9,2,0)</f>
        <v>0.45</v>
      </c>
      <c r="U12" s="168" t="s">
        <v>59</v>
      </c>
      <c r="V12" s="168" t="s">
        <v>62</v>
      </c>
      <c r="W12" s="168" t="s">
        <v>65</v>
      </c>
      <c r="X12" s="176">
        <f t="shared" ref="X12:X14" si="3">IF(Q12="Probabilidad",($J$10*T12),IF(Q12="Impacto"," "))</f>
        <v>0.36000000000000004</v>
      </c>
      <c r="Y12" s="176" t="str">
        <f>IF(Z12&lt;=20%,'Tabla probabilidad'!$B$5,IF(Z12&lt;=40%,'Tabla probabilidad'!$B$6,IF(Z12&lt;=60%,'Tabla probabilidad'!$B$7,IF(Z12&lt;=80%,'Tabla probabilidad'!$B$8,IF(Z12&lt;=100%,'Tabla probabilidad'!$B$9)))))</f>
        <v>Media</v>
      </c>
      <c r="Z12" s="216">
        <f t="shared" si="2"/>
        <v>0.44</v>
      </c>
      <c r="AA12" s="417"/>
      <c r="AB12" s="417"/>
      <c r="AC12" s="176" t="str">
        <f t="shared" si="1"/>
        <v>Mayor</v>
      </c>
      <c r="AD12" s="176">
        <f>IF(Q12="Probabilidad",(($M$10-0)),IF(Q12="Impacto",($M$10-($M$10*T12))))</f>
        <v>0.8</v>
      </c>
      <c r="AE12" s="417"/>
      <c r="AF12" s="417"/>
      <c r="AG12" s="409"/>
      <c r="AH12" s="414"/>
      <c r="AI12" s="414"/>
      <c r="AJ12" s="414"/>
      <c r="AK12" s="414"/>
      <c r="AL12" s="414"/>
      <c r="AM12" s="414"/>
      <c r="AN12" s="414"/>
    </row>
    <row r="13" spans="1:298" ht="112.5" customHeight="1" x14ac:dyDescent="0.25">
      <c r="A13" s="414"/>
      <c r="B13" s="423"/>
      <c r="C13" s="414"/>
      <c r="D13" s="430"/>
      <c r="E13" s="414"/>
      <c r="F13" s="419"/>
      <c r="G13" s="414"/>
      <c r="H13" s="414"/>
      <c r="I13" s="420"/>
      <c r="J13" s="421"/>
      <c r="K13" s="414"/>
      <c r="L13" s="415"/>
      <c r="M13" s="415"/>
      <c r="N13" s="414"/>
      <c r="O13" s="163">
        <v>4</v>
      </c>
      <c r="P13" s="98" t="s">
        <v>348</v>
      </c>
      <c r="Q13" s="168" t="str">
        <f t="shared" si="0"/>
        <v>Probabilidad</v>
      </c>
      <c r="R13" s="168" t="s">
        <v>52</v>
      </c>
      <c r="S13" s="168" t="s">
        <v>57</v>
      </c>
      <c r="T13" s="170">
        <f>VLOOKUP(R13&amp;S13,Hoja1!$Q$4:$R$9,2,0)</f>
        <v>0.45</v>
      </c>
      <c r="U13" s="168" t="s">
        <v>59</v>
      </c>
      <c r="V13" s="168" t="s">
        <v>62</v>
      </c>
      <c r="W13" s="168" t="s">
        <v>65</v>
      </c>
      <c r="X13" s="176">
        <f t="shared" si="3"/>
        <v>0.36000000000000004</v>
      </c>
      <c r="Y13" s="176" t="str">
        <f>IF(Z13&lt;=20%,'Tabla probabilidad'!$B$5,IF(Z13&lt;=40%,'Tabla probabilidad'!$B$6,IF(Z13&lt;=60%,'Tabla probabilidad'!$B$7,IF(Z13&lt;=80%,'Tabla probabilidad'!$B$8,IF(Z13&lt;=100%,'Tabla probabilidad'!$B$9)))))</f>
        <v>Media</v>
      </c>
      <c r="Z13" s="216">
        <f t="shared" si="2"/>
        <v>0.44</v>
      </c>
      <c r="AA13" s="417"/>
      <c r="AB13" s="417"/>
      <c r="AC13" s="176" t="str">
        <f t="shared" si="1"/>
        <v>Mayor</v>
      </c>
      <c r="AD13" s="176">
        <f>IF(Q13="Probabilidad",(($M$10-0)),IF(Q13="Impacto",($M$10-($M$10*T13))))</f>
        <v>0.8</v>
      </c>
      <c r="AE13" s="417"/>
      <c r="AF13" s="417"/>
      <c r="AG13" s="409"/>
      <c r="AH13" s="414"/>
      <c r="AI13" s="414"/>
      <c r="AJ13" s="414"/>
      <c r="AK13" s="414"/>
      <c r="AL13" s="414"/>
      <c r="AM13" s="414"/>
      <c r="AN13" s="414"/>
    </row>
    <row r="14" spans="1:298" ht="123.75" customHeight="1" x14ac:dyDescent="0.25">
      <c r="A14" s="414"/>
      <c r="B14" s="424"/>
      <c r="C14" s="414"/>
      <c r="D14" s="430"/>
      <c r="E14" s="414"/>
      <c r="F14" s="419"/>
      <c r="G14" s="414"/>
      <c r="H14" s="414"/>
      <c r="I14" s="420"/>
      <c r="J14" s="421"/>
      <c r="K14" s="414"/>
      <c r="L14" s="415"/>
      <c r="M14" s="415"/>
      <c r="N14" s="414"/>
      <c r="O14" s="163">
        <v>5</v>
      </c>
      <c r="P14" s="191" t="s">
        <v>349</v>
      </c>
      <c r="Q14" s="168" t="str">
        <f t="shared" si="0"/>
        <v>Probabilidad</v>
      </c>
      <c r="R14" s="168" t="s">
        <v>52</v>
      </c>
      <c r="S14" s="168" t="s">
        <v>57</v>
      </c>
      <c r="T14" s="170">
        <f>VLOOKUP(R14&amp;S14,Hoja1!$Q$4:$R$9,2,0)</f>
        <v>0.45</v>
      </c>
      <c r="U14" s="168" t="s">
        <v>59</v>
      </c>
      <c r="V14" s="168" t="s">
        <v>62</v>
      </c>
      <c r="W14" s="168" t="s">
        <v>65</v>
      </c>
      <c r="X14" s="176">
        <f t="shared" si="3"/>
        <v>0.36000000000000004</v>
      </c>
      <c r="Y14" s="176" t="str">
        <f>IF(Z14&lt;=20%,'Tabla probabilidad'!$B$5,IF(Z14&lt;=40%,'Tabla probabilidad'!$B$6,IF(Z14&lt;=60%,'Tabla probabilidad'!$B$7,IF(Z14&lt;=80%,'Tabla probabilidad'!$B$8,IF(Z14&lt;=100%,'Tabla probabilidad'!$B$9)))))</f>
        <v>Media</v>
      </c>
      <c r="Z14" s="216">
        <f t="shared" si="2"/>
        <v>0.44</v>
      </c>
      <c r="AA14" s="418"/>
      <c r="AB14" s="418"/>
      <c r="AC14" s="176" t="str">
        <f t="shared" si="1"/>
        <v>Mayor</v>
      </c>
      <c r="AD14" s="176">
        <f>IF(Q14="Probabilidad",(($M$10-0)),IF(Q14="Impacto",($M$10-($M$10*T14))))</f>
        <v>0.8</v>
      </c>
      <c r="AE14" s="418"/>
      <c r="AF14" s="418"/>
      <c r="AG14" s="410"/>
      <c r="AH14" s="414"/>
      <c r="AI14" s="414"/>
      <c r="AJ14" s="414"/>
      <c r="AK14" s="414"/>
      <c r="AL14" s="414"/>
      <c r="AM14" s="414"/>
      <c r="AN14" s="414"/>
    </row>
    <row r="15" spans="1:298" ht="75.75" customHeight="1" x14ac:dyDescent="0.25">
      <c r="A15" s="414">
        <v>2</v>
      </c>
      <c r="B15" s="422" t="s">
        <v>635</v>
      </c>
      <c r="C15" s="414" t="s">
        <v>333</v>
      </c>
      <c r="D15" s="426" t="s">
        <v>644</v>
      </c>
      <c r="E15" s="408" t="s">
        <v>657</v>
      </c>
      <c r="F15" s="408" t="s">
        <v>658</v>
      </c>
      <c r="G15" s="414" t="s">
        <v>355</v>
      </c>
      <c r="H15" s="408">
        <v>10000</v>
      </c>
      <c r="I15" s="420" t="str">
        <f>IF(H15&lt;=2,'Tabla probabilidad'!$B$5,IF(H15&lt;=24,'Tabla probabilidad'!$B$6,IF(H15&lt;=500,'Tabla probabilidad'!$B$7,IF(H15&lt;=5000,'Tabla probabilidad'!$B$8,IF(H15&gt;5000,'Tabla probabilidad'!$B$9)))))</f>
        <v>Muy Alta</v>
      </c>
      <c r="J15" s="421">
        <f>IF(H15&lt;=2,'Tabla probabilidad'!$D$5,IF(H15&lt;=24,'Tabla probabilidad'!$D$6,IF(H15&lt;=500,'Tabla probabilidad'!$D$7,IF(H15&lt;=5000,'Tabla probabilidad'!$D$8,IF(H15&gt;5000,'Tabla probabilidad'!$D$9)))))</f>
        <v>1</v>
      </c>
      <c r="K15" s="414" t="s">
        <v>467</v>
      </c>
      <c r="L15" s="414" t="str">
        <f>IF(K15="El riesgo afecta la imagen de alguna área de la organización","Leve",IF(K15="El riesgo afecta la imagen de la entidad internamente, de conocimiento general, nivel interno, alta dirección, contratista y/o de provedores","Menor",IF(K15="El riesgo afecta la imagen de la entidad con algunos usuarios de relevancia frente al logro de los objetivos","Moderado",IF(K15="El riesgo afecta la imagen de de la entidad con efecto publicitario sostenido a nivel del sector justicia","Mayor",IF(K15="El riesgo afecta la imagen de la entidad a nivel nacional, con efecto publicitarios sostenible a nivel país","Catastrófico",IF(K15="Impacto que afecte la ejecución presupuestal en un valor ≥0,5%.","Leve",IF(K15="Impacto que afecte la ejecución presupuestal en un valor ≥1%.","Menor",IF(K15="Impacto que afecte la ejecución presupuestal en un valor ≥5%.","Moderado",IF(K15="Impacto que afecte la ejecución presupuestal en un valor ≥20%.","Mayor",IF(K15="Impacto que afecte la ejecución presupuestal en un valor ≥50%.","Catastrófico",IF(K15="Incumplimiento máximo del 5% de la meta planeada","Leve",IF(K15="Incumplimiento máximo del 15% de la meta planeada","Menor",IF(K15="Incumplimiento máximo del 20% de la meta planeada","Moderado",IF(K15="Incumplimiento máximo del 50% de la meta planeada","Mayor",IF(K15="Incumplimiento máximo del 80% de la meta planeada","Catastrófico",IF(K15="Cualquier afectación a la violacion de los derechos de los ciudadanos se considera con consecuencias altas","Mayor",IF(K15="Cualquier afectación a la violacion de los derechos de los ciudadanos se considera con consecuencias desastrosas","Catastrófico",IF(K15="Afecta la Prestación del Servicio de Administración de Justicia en 5%","Leve",IF(K15="Afecta la Prestación del Servicio de Administración de Justicia en 10%","Menor",IF(K15="Afecta la Prestación del Servicio de Administración de Justicia en 15%","Moderado",IF(K15="Afecta la Prestación del Servicio de Administración de Justicia en 20%","Mayor",IF(K15="Afecta la Prestación del Servicio de Administración de Justicia en más del 50%","Catastrófico",IF(K15="Cualquier acto indebido de los servidores judiciales genera altas consecuencias para la entidad","Mayor",IF(K15="Cualquier acto indebido de los servidores judiciales genera consecuencias desastrosas para la entidad","Catastrófico",IF(K15="Si el hecho llegara a presentarse, tendría consecuencias o efectos mínimos sobre la entidad","Leve",IF(K15="Si el hecho llegara a presentarse, tendría bajo impacto o efecto sobre la entidad","Menor",IF(K15="Si el hecho llegara a presentarse, tendría medianas consecuencias o efectos sobre la entidad","Moderado",IF(K15="Si el hecho llegara a presentarse, tendría altas consecuencias o efectos sobre la entidad","Mayor",IF(K15="Si el hecho llegara a presentarse, tendría desastrosas consecuencias o efectos sobre la entidad","Catastrófico")))))))))))))))))))))))))))))</f>
        <v>Mayor</v>
      </c>
      <c r="M15" s="414" t="str">
        <f>IF(K15="El riesgo afecta la imagen de alguna área de la organización","20%",IF(K15="El riesgo afecta la imagen de la entidad internamente, de conocimiento general, nivel interno, alta dirección, contratista y/o de provedores","40%",IF(K15="El riesgo afecta la imagen de la entidad con algunos usuarios de relevancia frente al logro de los objetivos","60%",IF(K15="El riesgo afecta la imagen de de la entidad con efecto publicitario sostenido a nivel del sector justicia","80%",IF(K15="El riesgo afecta la imagen de la entidad a nivel nacional, con efecto publicitarios sostenible a nivel país","100%",IF(K15="Impacto que afecte la ejecución presupuestal en un valor ≥0,5%.","20%",IF(K15="Impacto que afecte la ejecución presupuestal en un valor ≥1%.","40%",IF(K15="Impacto que afecte la ejecución presupuestal en un valor ≥5%.","60%",IF(K15="Impacto que afecte la ejecución presupuestal en un valor ≥20%.","80%",IF(K15="Impacto que afecte la ejecución presupuestal en un valor ≥50%.","100%",IF(K15="Incumplimiento máximo del 5% de la meta planeada","20%",IF(K15="Incumplimiento máximo del 15% de la meta planeada","40%",IF(K15="Incumplimiento máximo del 20% de la meta planeada","60%",IF(K15="Incumplimiento máximo del 50% de la meta planeada","80%",IF(K15="Incumplimiento máximo del 80% de la meta planeada","100%",IF(K15="Cualquier afectación a la violacion de los derechos de los ciudadanos se considera con consecuencias altas","80%",IF(K15="Cualquier afectación a la violacion de los derechos de los ciudadanos se considera con consecuencias desastrosas","100%",IF(K15="Afecta la Prestación del Servicio de Administración de Justicia en 5%","20%",IF(K15="Afecta la Prestación del Servicio de Administración de Justicia en 10%","40%",IF(K15="Afecta la Prestación del Servicio de Administración de Justicia en 15%","60%",IF(K15="Afecta la Prestación del Servicio de Administración de Justicia en 20%","80%",IF(K15="Afecta la Prestación del Servicio de Administración de Justicia en más del 50%","100%",IF(K15="Cualquier acto indebido de los servidores judiciales genera altas consecuencias para la entidad","80%",IF(K15="Cualquier acto indebido de los servidores judiciales genera consecuencias desastrosas para la entidad","100%",IF(K15="Si el hecho llegara a presentarse, tendría consecuencias o efectos mínimos sobre la entidad","20%",IF(K15="Si el hecho llegara a presentarse, tendría bajo impacto o efecto sobre la entidad","40%",IF(K15="Si el hecho llegara a presentarse, tendría medianas consecuencias o efectos sobre la entidad","60%",IF(K15="Si el hecho llegara a presentarse, tendría altas consecuencias o efectos sobre la entidad","80%",IF(K15="Si el hecho llegara a presentarse, tendría desastrosas consecuencias o efectos sobre la entidad","100%")))))))))))))))))))))))))))))</f>
        <v>80%</v>
      </c>
      <c r="N15" s="414" t="str">
        <f>VLOOKUP((I15&amp;L15),Hoja1!$B$4:$C$28,2,0)</f>
        <v xml:space="preserve">Alto </v>
      </c>
      <c r="O15" s="178">
        <v>1</v>
      </c>
      <c r="P15" s="179" t="s">
        <v>647</v>
      </c>
      <c r="Q15" s="178" t="str">
        <f t="shared" si="0"/>
        <v>Probabilidad</v>
      </c>
      <c r="R15" s="178" t="s">
        <v>52</v>
      </c>
      <c r="S15" s="178" t="s">
        <v>57</v>
      </c>
      <c r="T15" s="180">
        <f>VLOOKUP(R15&amp;S15,Hoja1!$Q$4:$R$9,2,0)</f>
        <v>0.45</v>
      </c>
      <c r="U15" s="178" t="s">
        <v>59</v>
      </c>
      <c r="V15" s="178" t="s">
        <v>62</v>
      </c>
      <c r="W15" s="178" t="s">
        <v>65</v>
      </c>
      <c r="X15" s="180">
        <f>IF(Q15="Probabilidad",($J$15*T15),IF(Q15="Impacto"," "))</f>
        <v>0.45</v>
      </c>
      <c r="Y15" s="180" t="str">
        <f>IF(Z15&lt;=20%,'Tabla probabilidad'!$B$5,IF(Z15&lt;=40%,'Tabla probabilidad'!$B$6,IF(Z15&lt;=60%,'Tabla probabilidad'!$B$7,IF(Z15&lt;=80%,'Tabla probabilidad'!$B$8,IF(Z15&lt;=100%,'Tabla probabilidad'!$B$9)))))</f>
        <v>Media</v>
      </c>
      <c r="Z15" s="180">
        <f>IF(R15="Preventivo",($J$15-($J$15*T15)),IF(R15="Detectivo",($J$15-($J$15*T15)),IF(R15="Correctivo",($J$15))))</f>
        <v>0.55000000000000004</v>
      </c>
      <c r="AA15" s="416" t="str">
        <f>IF(AB15&lt;=20%,'Tabla probabilidad'!$B$5,IF(AB15&lt;=40%,'Tabla probabilidad'!$B$6,IF(AB15&lt;=60%,'Tabla probabilidad'!$B$7,IF(AB15&lt;=80%,'Tabla probabilidad'!$B$8,IF(AB15&lt;=100%,'Tabla probabilidad'!$B$9)))))</f>
        <v>Media</v>
      </c>
      <c r="AB15" s="416">
        <f>AVERAGE(Z15:Z19)</f>
        <v>0.55000000000000004</v>
      </c>
      <c r="AC15" s="180" t="str">
        <f t="shared" si="1"/>
        <v>Mayor</v>
      </c>
      <c r="AD15" s="180">
        <f>IF(Q15="Probabilidad",(($M$15-0)),IF(Q15="Impacto",($M$15-($M$15*T15))))</f>
        <v>0.8</v>
      </c>
      <c r="AE15" s="416" t="str">
        <f>IF(AF15&lt;=20%,"Leve",IF(AF15&lt;=40%,"Menor",IF(AF15&lt;=60%,"Moderado",IF(AF15&lt;=80%,"Mayor",IF(AF15&lt;=100%,"Catastrófico")))))</f>
        <v>Mayor</v>
      </c>
      <c r="AF15" s="416">
        <f>AVERAGE(AD15:AD19)</f>
        <v>0.8</v>
      </c>
      <c r="AG15" s="408" t="str">
        <f>VLOOKUP(AA15&amp;AE15,Hoja1!$B$4:$C$28,2,0)</f>
        <v xml:space="preserve">Alto </v>
      </c>
      <c r="AH15" s="414" t="s">
        <v>330</v>
      </c>
      <c r="AI15" s="414"/>
      <c r="AJ15" s="414"/>
      <c r="AK15" s="414"/>
      <c r="AL15" s="414"/>
      <c r="AM15" s="414"/>
      <c r="AN15" s="414"/>
    </row>
    <row r="16" spans="1:298" ht="47.25" customHeight="1" x14ac:dyDescent="0.25">
      <c r="A16" s="414"/>
      <c r="B16" s="423"/>
      <c r="C16" s="414"/>
      <c r="D16" s="427"/>
      <c r="E16" s="409"/>
      <c r="F16" s="409"/>
      <c r="G16" s="414"/>
      <c r="H16" s="409"/>
      <c r="I16" s="420"/>
      <c r="J16" s="421"/>
      <c r="K16" s="414"/>
      <c r="L16" s="415"/>
      <c r="M16" s="415"/>
      <c r="N16" s="414"/>
      <c r="O16" s="178">
        <v>2</v>
      </c>
      <c r="P16" s="179" t="s">
        <v>646</v>
      </c>
      <c r="Q16" s="178" t="str">
        <f t="shared" si="0"/>
        <v>Probabilidad</v>
      </c>
      <c r="R16" s="178" t="s">
        <v>52</v>
      </c>
      <c r="S16" s="178" t="s">
        <v>57</v>
      </c>
      <c r="T16" s="180">
        <f>VLOOKUP(R16&amp;S16,Hoja1!$Q$4:$R$9,2,0)</f>
        <v>0.45</v>
      </c>
      <c r="U16" s="178" t="s">
        <v>59</v>
      </c>
      <c r="V16" s="178" t="s">
        <v>62</v>
      </c>
      <c r="W16" s="178" t="s">
        <v>65</v>
      </c>
      <c r="X16" s="180">
        <f>IF(Q16="Probabilidad",($J$15*T16),IF(Q16="Impacto"," "))</f>
        <v>0.45</v>
      </c>
      <c r="Y16" s="180" t="str">
        <f>IF(Z16&lt;=20%,'Tabla probabilidad'!$B$5,IF(Z16&lt;=40%,'Tabla probabilidad'!$B$6,IF(Z16&lt;=60%,'Tabla probabilidad'!$B$7,IF(Z16&lt;=80%,'Tabla probabilidad'!$B$8,IF(Z16&lt;=100%,'Tabla probabilidad'!$B$9)))))</f>
        <v>Media</v>
      </c>
      <c r="Z16" s="216">
        <f t="shared" ref="Z16:Z19" si="4">IF(R16="Preventivo",($J$15-($J$15*T16)),IF(R16="Detectivo",($J$15-($J$15*T16)),IF(R16="Correctivo",($J$15))))</f>
        <v>0.55000000000000004</v>
      </c>
      <c r="AA16" s="417"/>
      <c r="AB16" s="417"/>
      <c r="AC16" s="180" t="str">
        <f t="shared" si="1"/>
        <v>Mayor</v>
      </c>
      <c r="AD16" s="180">
        <f t="shared" ref="AD16:AD19" si="5">IF(Q16="Probabilidad",(($M$15-0)),IF(Q16="Impacto",($M$15-($M$15*T16))))</f>
        <v>0.8</v>
      </c>
      <c r="AE16" s="417"/>
      <c r="AF16" s="417"/>
      <c r="AG16" s="409"/>
      <c r="AH16" s="414"/>
      <c r="AI16" s="414"/>
      <c r="AJ16" s="414"/>
      <c r="AK16" s="414"/>
      <c r="AL16" s="414"/>
      <c r="AM16" s="414"/>
      <c r="AN16" s="414"/>
    </row>
    <row r="17" spans="1:40" ht="90.75" customHeight="1" x14ac:dyDescent="0.25">
      <c r="A17" s="414"/>
      <c r="B17" s="423"/>
      <c r="C17" s="414"/>
      <c r="D17" s="427"/>
      <c r="E17" s="409"/>
      <c r="F17" s="409"/>
      <c r="G17" s="414"/>
      <c r="H17" s="409"/>
      <c r="I17" s="420"/>
      <c r="J17" s="421"/>
      <c r="K17" s="414"/>
      <c r="L17" s="415"/>
      <c r="M17" s="415"/>
      <c r="N17" s="414"/>
      <c r="O17" s="178">
        <v>3</v>
      </c>
      <c r="P17" s="179" t="s">
        <v>645</v>
      </c>
      <c r="Q17" s="178" t="str">
        <f t="shared" si="0"/>
        <v>Probabilidad</v>
      </c>
      <c r="R17" s="178" t="s">
        <v>52</v>
      </c>
      <c r="S17" s="178" t="s">
        <v>57</v>
      </c>
      <c r="T17" s="180">
        <f>VLOOKUP(R17&amp;S17,Hoja1!$Q$4:$R$9,2,0)</f>
        <v>0.45</v>
      </c>
      <c r="U17" s="178" t="s">
        <v>59</v>
      </c>
      <c r="V17" s="178" t="s">
        <v>62</v>
      </c>
      <c r="W17" s="178" t="s">
        <v>65</v>
      </c>
      <c r="X17" s="193">
        <f t="shared" ref="X17:X19" si="6">IF(Q17="Probabilidad",($J$15*T17),IF(Q17="Impacto"," "))</f>
        <v>0.45</v>
      </c>
      <c r="Y17" s="180" t="str">
        <f>IF(Z17&lt;=20%,'Tabla probabilidad'!$B$5,IF(Z17&lt;=40%,'Tabla probabilidad'!$B$6,IF(Z17&lt;=60%,'Tabla probabilidad'!$B$7,IF(Z17&lt;=80%,'Tabla probabilidad'!$B$8,IF(Z17&lt;=100%,'Tabla probabilidad'!$B$9)))))</f>
        <v>Media</v>
      </c>
      <c r="Z17" s="216">
        <f t="shared" si="4"/>
        <v>0.55000000000000004</v>
      </c>
      <c r="AA17" s="417"/>
      <c r="AB17" s="417"/>
      <c r="AC17" s="180" t="str">
        <f t="shared" si="1"/>
        <v>Mayor</v>
      </c>
      <c r="AD17" s="180">
        <f t="shared" si="5"/>
        <v>0.8</v>
      </c>
      <c r="AE17" s="417"/>
      <c r="AF17" s="417"/>
      <c r="AG17" s="409"/>
      <c r="AH17" s="414"/>
      <c r="AI17" s="414"/>
      <c r="AJ17" s="414"/>
      <c r="AK17" s="414"/>
      <c r="AL17" s="414"/>
      <c r="AM17" s="414"/>
      <c r="AN17" s="414"/>
    </row>
    <row r="18" spans="1:40" ht="51" customHeight="1" x14ac:dyDescent="0.25">
      <c r="A18" s="414"/>
      <c r="B18" s="423"/>
      <c r="C18" s="414"/>
      <c r="D18" s="427"/>
      <c r="E18" s="409"/>
      <c r="F18" s="409"/>
      <c r="G18" s="414"/>
      <c r="H18" s="409"/>
      <c r="I18" s="420"/>
      <c r="J18" s="421"/>
      <c r="K18" s="414"/>
      <c r="L18" s="415"/>
      <c r="M18" s="415"/>
      <c r="N18" s="414"/>
      <c r="O18" s="178">
        <v>4</v>
      </c>
      <c r="P18" s="179" t="s">
        <v>351</v>
      </c>
      <c r="Q18" s="178" t="str">
        <f t="shared" si="0"/>
        <v>Probabilidad</v>
      </c>
      <c r="R18" s="178" t="s">
        <v>52</v>
      </c>
      <c r="S18" s="178" t="s">
        <v>57</v>
      </c>
      <c r="T18" s="180">
        <f>VLOOKUP(R18&amp;S18,Hoja1!$Q$4:$R$9,2,0)</f>
        <v>0.45</v>
      </c>
      <c r="U18" s="178" t="s">
        <v>59</v>
      </c>
      <c r="V18" s="178" t="s">
        <v>62</v>
      </c>
      <c r="W18" s="178" t="s">
        <v>65</v>
      </c>
      <c r="X18" s="193">
        <f t="shared" si="6"/>
        <v>0.45</v>
      </c>
      <c r="Y18" s="180" t="str">
        <f>IF(Z18&lt;=20%,'Tabla probabilidad'!$B$5,IF(Z18&lt;=40%,'Tabla probabilidad'!$B$6,IF(Z18&lt;=60%,'Tabla probabilidad'!$B$7,IF(Z18&lt;=80%,'Tabla probabilidad'!$B$8,IF(Z18&lt;=100%,'Tabla probabilidad'!$B$9)))))</f>
        <v>Media</v>
      </c>
      <c r="Z18" s="216">
        <f t="shared" si="4"/>
        <v>0.55000000000000004</v>
      </c>
      <c r="AA18" s="417"/>
      <c r="AB18" s="417"/>
      <c r="AC18" s="180" t="str">
        <f t="shared" si="1"/>
        <v>Mayor</v>
      </c>
      <c r="AD18" s="180">
        <f t="shared" si="5"/>
        <v>0.8</v>
      </c>
      <c r="AE18" s="417"/>
      <c r="AF18" s="417"/>
      <c r="AG18" s="409"/>
      <c r="AH18" s="414"/>
      <c r="AI18" s="414"/>
      <c r="AJ18" s="414"/>
      <c r="AK18" s="414"/>
      <c r="AL18" s="414"/>
      <c r="AM18" s="414"/>
      <c r="AN18" s="414"/>
    </row>
    <row r="19" spans="1:40" ht="225" customHeight="1" x14ac:dyDescent="0.25">
      <c r="A19" s="414"/>
      <c r="B19" s="424"/>
      <c r="C19" s="414"/>
      <c r="D19" s="429"/>
      <c r="E19" s="410"/>
      <c r="F19" s="410"/>
      <c r="G19" s="414"/>
      <c r="H19" s="410"/>
      <c r="I19" s="420"/>
      <c r="J19" s="421"/>
      <c r="K19" s="414"/>
      <c r="L19" s="415"/>
      <c r="M19" s="415"/>
      <c r="N19" s="414"/>
      <c r="O19" s="178">
        <v>5</v>
      </c>
      <c r="P19" s="194" t="s">
        <v>481</v>
      </c>
      <c r="Q19" s="178" t="str">
        <f t="shared" si="0"/>
        <v>Probabilidad</v>
      </c>
      <c r="R19" s="178" t="s">
        <v>52</v>
      </c>
      <c r="S19" s="178" t="s">
        <v>57</v>
      </c>
      <c r="T19" s="180">
        <f>VLOOKUP(R19&amp;S19,Hoja1!$Q$4:$R$9,2,0)</f>
        <v>0.45</v>
      </c>
      <c r="U19" s="178" t="s">
        <v>59</v>
      </c>
      <c r="V19" s="178" t="s">
        <v>62</v>
      </c>
      <c r="W19" s="178" t="s">
        <v>65</v>
      </c>
      <c r="X19" s="193">
        <f t="shared" si="6"/>
        <v>0.45</v>
      </c>
      <c r="Y19" s="180" t="str">
        <f>IF(Z19&lt;=20%,'Tabla probabilidad'!$B$5,IF(Z19&lt;=40%,'Tabla probabilidad'!$B$6,IF(Z19&lt;=60%,'Tabla probabilidad'!$B$7,IF(Z19&lt;=80%,'Tabla probabilidad'!$B$8,IF(Z19&lt;=100%,'Tabla probabilidad'!$B$9)))))</f>
        <v>Media</v>
      </c>
      <c r="Z19" s="216">
        <f t="shared" si="4"/>
        <v>0.55000000000000004</v>
      </c>
      <c r="AA19" s="418"/>
      <c r="AB19" s="418"/>
      <c r="AC19" s="180" t="str">
        <f t="shared" si="1"/>
        <v>Mayor</v>
      </c>
      <c r="AD19" s="180">
        <f t="shared" si="5"/>
        <v>0.8</v>
      </c>
      <c r="AE19" s="418"/>
      <c r="AF19" s="418"/>
      <c r="AG19" s="410"/>
      <c r="AH19" s="414"/>
      <c r="AI19" s="414"/>
      <c r="AJ19" s="414"/>
      <c r="AK19" s="414"/>
      <c r="AL19" s="414"/>
      <c r="AM19" s="414"/>
      <c r="AN19" s="414"/>
    </row>
    <row r="20" spans="1:40" ht="54.75" customHeight="1" x14ac:dyDescent="0.25">
      <c r="A20" s="414">
        <v>3</v>
      </c>
      <c r="B20" s="411" t="s">
        <v>660</v>
      </c>
      <c r="C20" s="414" t="s">
        <v>370</v>
      </c>
      <c r="D20" s="426" t="s">
        <v>659</v>
      </c>
      <c r="E20" s="414" t="s">
        <v>661</v>
      </c>
      <c r="F20" s="414" t="s">
        <v>662</v>
      </c>
      <c r="G20" s="414" t="s">
        <v>355</v>
      </c>
      <c r="H20" s="414">
        <v>10000</v>
      </c>
      <c r="I20" s="420" t="str">
        <f>IF(H20&lt;=2,'Tabla probabilidad'!$B$5,IF(H20&lt;=24,'Tabla probabilidad'!$B$6,IF(H20&lt;=500,'Tabla probabilidad'!$B$7,IF(H20&lt;=5000,'Tabla probabilidad'!$B$8,IF(H20&gt;5000,'Tabla probabilidad'!$B$9)))))</f>
        <v>Muy Alta</v>
      </c>
      <c r="J20" s="421">
        <f>IF(H20&lt;=2,'Tabla probabilidad'!$D$5,IF(H20&lt;=24,'Tabla probabilidad'!$D$6,IF(H20&lt;=500,'Tabla probabilidad'!$D$7,IF(H20&lt;=5000,'Tabla probabilidad'!$D$8,IF(H20&gt;5000,'Tabla probabilidad'!$D$9)))))</f>
        <v>1</v>
      </c>
      <c r="K20" s="414" t="s">
        <v>337</v>
      </c>
      <c r="L20" s="414" t="str">
        <f>IF(K20="El riesgo afecta la imagen de alguna área de la organización","Leve",IF(K20="El riesgo afecta la imagen de la entidad internamente, de conocimiento general, nivel interno, alta dirección, contratista y/o de provedores","Menor",IF(K20="El riesgo afecta la imagen de la entidad con algunos usuarios de relevancia frente al logro de los objetivos","Moderado",IF(K20="El riesgo afecta la imagen de de la entidad con efecto publicitario sostenido a nivel del sector justicia","Mayor",IF(K20="El riesgo afecta la imagen de la entidad a nivel nacional, con efecto publicitarios sostenible a nivel país","Catastrófico",IF(K20="Impacto que afecte la ejecución presupuestal en un valor ≥0,5%.","Leve",IF(K20="Impacto que afecte la ejecución presupuestal en un valor ≥1%.","Menor",IF(K20="Impacto que afecte la ejecución presupuestal en un valor ≥5%.","Moderado",IF(K20="Impacto que afecte la ejecución presupuestal en un valor ≥20%.","Mayor",IF(K20="Impacto que afecte la ejecución presupuestal en un valor ≥50%.","Catastrófico",IF(K20="Incumplimiento máximo del 5% de la meta planeada","Leve",IF(K20="Incumplimiento máximo del 15% de la meta planeada","Menor",IF(K20="Incumplimiento máximo del 20% de la meta planeada","Moderado",IF(K20="Incumplimiento máximo del 50% de la meta planeada","Mayor",IF(K20="Incumplimiento máximo del 80% de la meta planeada","Catastrófico",IF(K20="Cualquier afectación a la violacion de los derechos de los ciudadanos se considera con consecuencias altas","Mayor",IF(K20="Cualquier afectación a la violacion de los derechos de los ciudadanos se considera con consecuencias desastrosas","Catastrófico",IF(K20="Afecta la Prestación del Servicio de Administración de Justicia en 5%","Leve",IF(K20="Afecta la Prestación del Servicio de Administración de Justicia en 10%","Menor",IF(K20="Afecta la Prestación del Servicio de Administración de Justicia en 15%","Moderado",IF(K20="Afecta la Prestación del Servicio de Administración de Justicia en 20%","Mayor",IF(K20="Afecta la Prestación del Servicio de Administración de Justicia en más del 50%","Catastrófico",IF(K20="Cualquier acto indebido de los servidores judiciales genera altas consecuencias para la entidad","Mayor",IF(K20="Cualquier acto indebido de los servidores judiciales genera consecuencias desastrosas para la entidad","Catastrófico",IF(K20="Si el hecho llegara a presentarse, tendría consecuencias o efectos mínimos sobre la entidad","Leve",IF(K20="Si el hecho llegara a presentarse, tendría bajo impacto o efecto sobre la entidad","Menor",IF(K20="Si el hecho llegara a presentarse, tendría medianas consecuencias o efectos sobre la entidad","Moderado",IF(K20="Si el hecho llegara a presentarse, tendría altas consecuencias o efectos sobre la entidad","Mayor",IF(K20="Si el hecho llegara a presentarse, tendría desastrosas consecuencias o efectos sobre la entidad","Catastrófico")))))))))))))))))))))))))))))</f>
        <v>Moderado</v>
      </c>
      <c r="M20" s="414" t="str">
        <f>IF(K20="El riesgo afecta la imagen de alguna área de la organización","20%",IF(K20="El riesgo afecta la imagen de la entidad internamente, de conocimiento general, nivel interno, alta dirección, contratista y/o de provedores","40%",IF(K20="El riesgo afecta la imagen de la entidad con algunos usuarios de relevancia frente al logro de los objetivos","60%",IF(K20="El riesgo afecta la imagen de de la entidad con efecto publicitario sostenido a nivel del sector justicia","80%",IF(K20="El riesgo afecta la imagen de la entidad a nivel nacional, con efecto publicitarios sostenible a nivel país","100%",IF(K20="Impacto que afecte la ejecución presupuestal en un valor ≥0,5%.","20%",IF(K20="Impacto que afecte la ejecución presupuestal en un valor ≥1%.","40%",IF(K20="Impacto que afecte la ejecución presupuestal en un valor ≥5%.","60%",IF(K20="Impacto que afecte la ejecución presupuestal en un valor ≥20%.","80%",IF(K20="Impacto que afecte la ejecución presupuestal en un valor ≥50%.","100%",IF(K20="Incumplimiento máximo del 5% de la meta planeada","20%",IF(K20="Incumplimiento máximo del 15% de la meta planeada","40%",IF(K20="Incumplimiento máximo del 20% de la meta planeada","60%",IF(K20="Incumplimiento máximo del 50% de la meta planeada","80%",IF(K20="Incumplimiento máximo del 80% de la meta planeada","100%",IF(K20="Cualquier afectación a la violacion de los derechos de los ciudadanos se considera con consecuencias altas","80%",IF(K20="Cualquier afectación a la violacion de los derechos de los ciudadanos se considera con consecuencias desastrosas","100%",IF(K20="Afecta la Prestación del Servicio de Administración de Justicia en 5%","20%",IF(K20="Afecta la Prestación del Servicio de Administración de Justicia en 10%","40%",IF(K20="Afecta la Prestación del Servicio de Administración de Justicia en 15%","60%",IF(K20="Afecta la Prestación del Servicio de Administración de Justicia en 20%","80%",IF(K20="Afecta la Prestación del Servicio de Administración de Justicia en más del 50%","100%",IF(K20="Cualquier acto indebido de los servidores judiciales genera altas consecuencias para la entidad","80%",IF(K20="Cualquier acto indebido de los servidores judiciales genera consecuencias desastrosas para la entidad","100%",IF(K20="Si el hecho llegara a presentarse, tendría consecuencias o efectos mínimos sobre la entidad","20%",IF(K20="Si el hecho llegara a presentarse, tendría bajo impacto o efecto sobre la entidad","40%",IF(K20="Si el hecho llegara a presentarse, tendría medianas consecuencias o efectos sobre la entidad","60%",IF(K20="Si el hecho llegara a presentarse, tendría altas consecuencias o efectos sobre la entidad","80%",IF(K20="Si el hecho llegara a presentarse, tendría desastrosas consecuencias o efectos sobre la entidad","100%")))))))))))))))))))))))))))))</f>
        <v>60%</v>
      </c>
      <c r="N20" s="414" t="str">
        <f>VLOOKUP((I20&amp;L20),Hoja1!$B$4:$C$28,2,0)</f>
        <v xml:space="preserve">Alto </v>
      </c>
      <c r="O20" s="178">
        <v>1</v>
      </c>
      <c r="P20" s="179" t="s">
        <v>357</v>
      </c>
      <c r="Q20" s="178" t="str">
        <f t="shared" si="0"/>
        <v>Probabilidad</v>
      </c>
      <c r="R20" s="178" t="s">
        <v>52</v>
      </c>
      <c r="S20" s="178" t="s">
        <v>57</v>
      </c>
      <c r="T20" s="180">
        <f>VLOOKUP(R20&amp;S20,Hoja1!$Q$4:$R$9,2,0)</f>
        <v>0.45</v>
      </c>
      <c r="U20" s="178" t="s">
        <v>59</v>
      </c>
      <c r="V20" s="178" t="s">
        <v>62</v>
      </c>
      <c r="W20" s="178" t="s">
        <v>65</v>
      </c>
      <c r="X20" s="180">
        <f>IF(Q20="Probabilidad",($J$20*T20),IF(Q20="Impacto"," "))</f>
        <v>0.45</v>
      </c>
      <c r="Y20" s="180" t="str">
        <f>IF(Z20&lt;=20%,'Tabla probabilidad'!$B$5,IF(Z20&lt;=40%,'Tabla probabilidad'!$B$6,IF(Z20&lt;=60%,'Tabla probabilidad'!$B$7,IF(Z20&lt;=80%,'Tabla probabilidad'!$B$8,IF(Z20&lt;=100%,'Tabla probabilidad'!$B$9)))))</f>
        <v>Media</v>
      </c>
      <c r="Z20" s="180">
        <f>IF(R20="Preventivo",($J$20-($J$20*T20)),IF(R20="Detectivo",($J$20-($J$20*T20)),IF(R20="Correctivo",($J$20))))</f>
        <v>0.55000000000000004</v>
      </c>
      <c r="AA20" s="416" t="str">
        <f>IF(AB20&lt;=20%,'Tabla probabilidad'!$B$5,IF(AB20&lt;=40%,'Tabla probabilidad'!$B$6,IF(AB20&lt;=60%,'Tabla probabilidad'!$B$7,IF(AB20&lt;=80%,'Tabla probabilidad'!$B$8,IF(AB20&lt;=100%,'Tabla probabilidad'!$B$9)))))</f>
        <v>Media</v>
      </c>
      <c r="AB20" s="416">
        <f>AVERAGE(Z20:Z24)</f>
        <v>0.55000000000000004</v>
      </c>
      <c r="AC20" s="180" t="str">
        <f t="shared" si="1"/>
        <v>Moderado</v>
      </c>
      <c r="AD20" s="180">
        <f>IF(Q20="Probabilidad",(($M$20-0)),IF(Q20="Impacto",($M$20-($M$20*T20))))</f>
        <v>0.6</v>
      </c>
      <c r="AE20" s="416" t="str">
        <f>IF(AF20&lt;=20%,"Leve",IF(AF20&lt;=40%,"Menor",IF(AF20&lt;=60%,"Moderado",IF(AF20&lt;=80%,"Mayor",IF(AF20&lt;=100%,"Catastrófico")))))</f>
        <v>Moderado</v>
      </c>
      <c r="AF20" s="416">
        <f>AVERAGE(AD20:AD24)</f>
        <v>0.6</v>
      </c>
      <c r="AG20" s="408" t="str">
        <f>VLOOKUP(AA20&amp;AE20,Hoja1!$B$4:$C$28,2,0)</f>
        <v>Moderado</v>
      </c>
      <c r="AH20" s="414" t="s">
        <v>329</v>
      </c>
      <c r="AI20" s="414"/>
      <c r="AJ20" s="414"/>
      <c r="AK20" s="414"/>
      <c r="AL20" s="414"/>
      <c r="AM20" s="414"/>
      <c r="AN20" s="414"/>
    </row>
    <row r="21" spans="1:40" ht="60.75" customHeight="1" x14ac:dyDescent="0.25">
      <c r="A21" s="414"/>
      <c r="B21" s="412"/>
      <c r="C21" s="414"/>
      <c r="D21" s="427"/>
      <c r="E21" s="414"/>
      <c r="F21" s="414"/>
      <c r="G21" s="414"/>
      <c r="H21" s="414"/>
      <c r="I21" s="420"/>
      <c r="J21" s="421"/>
      <c r="K21" s="414"/>
      <c r="L21" s="415"/>
      <c r="M21" s="415"/>
      <c r="N21" s="414"/>
      <c r="O21" s="178">
        <v>2</v>
      </c>
      <c r="P21" s="200" t="s">
        <v>353</v>
      </c>
      <c r="Q21" s="178" t="str">
        <f t="shared" si="0"/>
        <v>Probabilidad</v>
      </c>
      <c r="R21" s="178" t="s">
        <v>52</v>
      </c>
      <c r="S21" s="178" t="s">
        <v>57</v>
      </c>
      <c r="T21" s="180">
        <f>VLOOKUP(R21&amp;S21,Hoja1!$Q$4:$R$9,2,0)</f>
        <v>0.45</v>
      </c>
      <c r="U21" s="178" t="s">
        <v>59</v>
      </c>
      <c r="V21" s="178" t="s">
        <v>62</v>
      </c>
      <c r="W21" s="178" t="s">
        <v>65</v>
      </c>
      <c r="X21" s="193">
        <f t="shared" ref="X21:X24" si="7">IF(Q21="Probabilidad",($J$20*T21),IF(Q21="Impacto"," "))</f>
        <v>0.45</v>
      </c>
      <c r="Y21" s="180" t="str">
        <f>IF(Z21&lt;=20%,'Tabla probabilidad'!$B$5,IF(Z21&lt;=40%,'Tabla probabilidad'!$B$6,IF(Z21&lt;=60%,'Tabla probabilidad'!$B$7,IF(Z21&lt;=80%,'Tabla probabilidad'!$B$8,IF(Z21&lt;=100%,'Tabla probabilidad'!$B$9)))))</f>
        <v>Media</v>
      </c>
      <c r="Z21" s="216">
        <f t="shared" ref="Z21:Z24" si="8">IF(R21="Preventivo",($J$20-($J$20*T21)),IF(R21="Detectivo",($J$20-($J$20*T21)),IF(R21="Correctivo",($J$20))))</f>
        <v>0.55000000000000004</v>
      </c>
      <c r="AA21" s="417"/>
      <c r="AB21" s="417"/>
      <c r="AC21" s="180" t="str">
        <f t="shared" si="1"/>
        <v>Moderado</v>
      </c>
      <c r="AD21" s="180">
        <f t="shared" ref="AD21:AD24" si="9">IF(Q21="Probabilidad",(($M$20-0)),IF(Q21="Impacto",($M$20-($M$20*T21))))</f>
        <v>0.6</v>
      </c>
      <c r="AE21" s="417"/>
      <c r="AF21" s="417"/>
      <c r="AG21" s="409"/>
      <c r="AH21" s="414"/>
      <c r="AI21" s="414"/>
      <c r="AJ21" s="414"/>
      <c r="AK21" s="414"/>
      <c r="AL21" s="414"/>
      <c r="AM21" s="414"/>
      <c r="AN21" s="414"/>
    </row>
    <row r="22" spans="1:40" ht="69" customHeight="1" x14ac:dyDescent="0.25">
      <c r="A22" s="414"/>
      <c r="B22" s="412"/>
      <c r="C22" s="414"/>
      <c r="D22" s="427"/>
      <c r="E22" s="414"/>
      <c r="F22" s="414"/>
      <c r="G22" s="414"/>
      <c r="H22" s="414"/>
      <c r="I22" s="420"/>
      <c r="J22" s="421"/>
      <c r="K22" s="414"/>
      <c r="L22" s="415"/>
      <c r="M22" s="415"/>
      <c r="N22" s="414"/>
      <c r="O22" s="178">
        <v>3</v>
      </c>
      <c r="P22" s="200" t="s">
        <v>354</v>
      </c>
      <c r="Q22" s="178" t="str">
        <f t="shared" si="0"/>
        <v>Probabilidad</v>
      </c>
      <c r="R22" s="178" t="s">
        <v>52</v>
      </c>
      <c r="S22" s="178" t="s">
        <v>57</v>
      </c>
      <c r="T22" s="180">
        <f>VLOOKUP(R22&amp;S22,Hoja1!$Q$4:$R$9,2,0)</f>
        <v>0.45</v>
      </c>
      <c r="U22" s="178" t="s">
        <v>59</v>
      </c>
      <c r="V22" s="178" t="s">
        <v>62</v>
      </c>
      <c r="W22" s="178" t="s">
        <v>65</v>
      </c>
      <c r="X22" s="193">
        <f t="shared" si="7"/>
        <v>0.45</v>
      </c>
      <c r="Y22" s="180" t="str">
        <f>IF(Z22&lt;=20%,'Tabla probabilidad'!$B$5,IF(Z22&lt;=40%,'Tabla probabilidad'!$B$6,IF(Z22&lt;=60%,'Tabla probabilidad'!$B$7,IF(Z22&lt;=80%,'Tabla probabilidad'!$B$8,IF(Z22&lt;=100%,'Tabla probabilidad'!$B$9)))))</f>
        <v>Media</v>
      </c>
      <c r="Z22" s="216">
        <f t="shared" si="8"/>
        <v>0.55000000000000004</v>
      </c>
      <c r="AA22" s="417"/>
      <c r="AB22" s="417"/>
      <c r="AC22" s="180" t="str">
        <f t="shared" si="1"/>
        <v>Moderado</v>
      </c>
      <c r="AD22" s="180">
        <f t="shared" si="9"/>
        <v>0.6</v>
      </c>
      <c r="AE22" s="417"/>
      <c r="AF22" s="417"/>
      <c r="AG22" s="409"/>
      <c r="AH22" s="414"/>
      <c r="AI22" s="414"/>
      <c r="AJ22" s="414"/>
      <c r="AK22" s="414"/>
      <c r="AL22" s="414"/>
      <c r="AM22" s="414"/>
      <c r="AN22" s="414"/>
    </row>
    <row r="23" spans="1:40" ht="75.75" customHeight="1" x14ac:dyDescent="0.25">
      <c r="A23" s="414"/>
      <c r="B23" s="412"/>
      <c r="C23" s="414"/>
      <c r="D23" s="427"/>
      <c r="E23" s="414"/>
      <c r="F23" s="414"/>
      <c r="G23" s="414"/>
      <c r="H23" s="414"/>
      <c r="I23" s="420"/>
      <c r="J23" s="421"/>
      <c r="K23" s="414"/>
      <c r="L23" s="415"/>
      <c r="M23" s="415"/>
      <c r="N23" s="414"/>
      <c r="O23" s="178">
        <v>4</v>
      </c>
      <c r="P23" s="200" t="s">
        <v>356</v>
      </c>
      <c r="Q23" s="178" t="str">
        <f t="shared" si="0"/>
        <v>Probabilidad</v>
      </c>
      <c r="R23" s="178" t="s">
        <v>52</v>
      </c>
      <c r="S23" s="178" t="s">
        <v>57</v>
      </c>
      <c r="T23" s="180">
        <f>VLOOKUP(R23&amp;S23,Hoja1!$Q$4:$R$9,2,0)</f>
        <v>0.45</v>
      </c>
      <c r="U23" s="178" t="s">
        <v>59</v>
      </c>
      <c r="V23" s="178" t="s">
        <v>62</v>
      </c>
      <c r="W23" s="178" t="s">
        <v>65</v>
      </c>
      <c r="X23" s="193">
        <f t="shared" si="7"/>
        <v>0.45</v>
      </c>
      <c r="Y23" s="180" t="str">
        <f>IF(Z23&lt;=20%,'Tabla probabilidad'!$B$5,IF(Z23&lt;=40%,'Tabla probabilidad'!$B$6,IF(Z23&lt;=60%,'Tabla probabilidad'!$B$7,IF(Z23&lt;=80%,'Tabla probabilidad'!$B$8,IF(Z23&lt;=100%,'Tabla probabilidad'!$B$9)))))</f>
        <v>Media</v>
      </c>
      <c r="Z23" s="216">
        <f t="shared" si="8"/>
        <v>0.55000000000000004</v>
      </c>
      <c r="AA23" s="417"/>
      <c r="AB23" s="417"/>
      <c r="AC23" s="180" t="str">
        <f t="shared" si="1"/>
        <v>Moderado</v>
      </c>
      <c r="AD23" s="180">
        <f t="shared" si="9"/>
        <v>0.6</v>
      </c>
      <c r="AE23" s="417"/>
      <c r="AF23" s="417"/>
      <c r="AG23" s="409"/>
      <c r="AH23" s="414"/>
      <c r="AI23" s="414"/>
      <c r="AJ23" s="414"/>
      <c r="AK23" s="414"/>
      <c r="AL23" s="414"/>
      <c r="AM23" s="414"/>
      <c r="AN23" s="414"/>
    </row>
    <row r="24" spans="1:40" ht="139.5" customHeight="1" x14ac:dyDescent="0.25">
      <c r="A24" s="414"/>
      <c r="B24" s="413"/>
      <c r="C24" s="414"/>
      <c r="D24" s="429"/>
      <c r="E24" s="414"/>
      <c r="F24" s="414"/>
      <c r="G24" s="414"/>
      <c r="H24" s="414"/>
      <c r="I24" s="420"/>
      <c r="J24" s="421"/>
      <c r="K24" s="414"/>
      <c r="L24" s="415"/>
      <c r="M24" s="415"/>
      <c r="N24" s="414"/>
      <c r="O24" s="178">
        <v>5</v>
      </c>
      <c r="P24" s="214" t="s">
        <v>347</v>
      </c>
      <c r="Q24" s="178" t="str">
        <f t="shared" si="0"/>
        <v>Probabilidad</v>
      </c>
      <c r="R24" s="178" t="s">
        <v>52</v>
      </c>
      <c r="S24" s="178" t="s">
        <v>57</v>
      </c>
      <c r="T24" s="180">
        <f>VLOOKUP(R24&amp;S24,Hoja1!$Q$4:$R$9,2,0)</f>
        <v>0.45</v>
      </c>
      <c r="U24" s="178" t="s">
        <v>59</v>
      </c>
      <c r="V24" s="178" t="s">
        <v>62</v>
      </c>
      <c r="W24" s="178" t="s">
        <v>65</v>
      </c>
      <c r="X24" s="193">
        <f t="shared" si="7"/>
        <v>0.45</v>
      </c>
      <c r="Y24" s="180" t="str">
        <f>IF(Z24&lt;=20%,'Tabla probabilidad'!$B$5,IF(Z24&lt;=40%,'Tabla probabilidad'!$B$6,IF(Z24&lt;=60%,'Tabla probabilidad'!$B$7,IF(Z24&lt;=80%,'Tabla probabilidad'!$B$8,IF(Z24&lt;=100%,'Tabla probabilidad'!$B$9)))))</f>
        <v>Media</v>
      </c>
      <c r="Z24" s="216">
        <f t="shared" si="8"/>
        <v>0.55000000000000004</v>
      </c>
      <c r="AA24" s="418"/>
      <c r="AB24" s="418"/>
      <c r="AC24" s="180" t="str">
        <f t="shared" si="1"/>
        <v>Moderado</v>
      </c>
      <c r="AD24" s="180">
        <f t="shared" si="9"/>
        <v>0.6</v>
      </c>
      <c r="AE24" s="418"/>
      <c r="AF24" s="418"/>
      <c r="AG24" s="410"/>
      <c r="AH24" s="414"/>
      <c r="AI24" s="414"/>
      <c r="AJ24" s="414"/>
      <c r="AK24" s="414"/>
      <c r="AL24" s="414"/>
      <c r="AM24" s="414"/>
      <c r="AN24" s="414"/>
    </row>
    <row r="25" spans="1:40" ht="50.1" customHeight="1" x14ac:dyDescent="0.25">
      <c r="A25" s="408">
        <v>4</v>
      </c>
      <c r="B25" s="422" t="s">
        <v>648</v>
      </c>
      <c r="C25" s="414" t="s">
        <v>370</v>
      </c>
      <c r="D25" s="419" t="s">
        <v>655</v>
      </c>
      <c r="E25" s="408" t="s">
        <v>639</v>
      </c>
      <c r="F25" s="408" t="s">
        <v>640</v>
      </c>
      <c r="G25" s="414" t="s">
        <v>355</v>
      </c>
      <c r="H25" s="425">
        <v>20000</v>
      </c>
      <c r="I25" s="420" t="str">
        <f>IF(H25&lt;=2,'Tabla probabilidad'!$B$5,IF(H25&lt;=24,'Tabla probabilidad'!$B$6,IF(H25&lt;=500,'Tabla probabilidad'!$B$7,IF(H25&lt;=5000,'Tabla probabilidad'!$B$8,IF(H25&gt;5000,'Tabla probabilidad'!$B$9)))))</f>
        <v>Muy Alta</v>
      </c>
      <c r="J25" s="421">
        <f>IF(H25&lt;=2,'Tabla probabilidad'!$D$5,IF(H25&lt;=24,'Tabla probabilidad'!$D$6,IF(H25&lt;=500,'Tabla probabilidad'!$D$7,IF(H25&lt;=5000,'Tabla probabilidad'!$D$8,IF(H25&gt;5000,'Tabla probabilidad'!$D$9)))))</f>
        <v>1</v>
      </c>
      <c r="K25" s="414" t="s">
        <v>366</v>
      </c>
      <c r="L25" s="414" t="str">
        <f>IF(K25="El riesgo afecta la imagen de alguna área de la organización","Leve",IF(K25="El riesgo afecta la imagen de la entidad internamente, de conocimiento general, nivel interno, alta dirección, contratista y/o de provedores","Menor",IF(K25="El riesgo afecta la imagen de la entidad con algunos usuarios de relevancia frente al logro de los objetivos","Moderado",IF(K25="El riesgo afecta la imagen de de la entidad con efecto publicitario sostenido a nivel del sector justicia","Mayor",IF(K25="El riesgo afecta la imagen de la entidad a nivel nacional, con efecto publicitarios sostenible a nivel país","Catastrófico",IF(K25="Impacto que afecte la ejecución presupuestal en un valor ≥0,5%.","Leve",IF(K25="Impacto que afecte la ejecución presupuestal en un valor ≥1%.","Menor",IF(K25="Impacto que afecte la ejecución presupuestal en un valor ≥5%.","Moderado",IF(K25="Impacto que afecte la ejecución presupuestal en un valor ≥20%.","Mayor",IF(K25="Impacto que afecte la ejecución presupuestal en un valor ≥50%.","Catastrófico",IF(K25="Incumplimiento máximo del 5% de la meta planeada","Leve",IF(K25="Incumplimiento máximo del 15% de la meta planeada","Menor",IF(K25="Incumplimiento máximo del 20% de la meta planeada","Moderado",IF(K25="Incumplimiento máximo del 50% de la meta planeada","Mayor",IF(K25="Incumplimiento máximo del 80% de la meta planeada","Catastrófico",IF(K25="Cualquier afectación a la violacion de los derechos de los ciudadanos se considera con consecuencias altas","Mayor",IF(K25="Cualquier afectación a la violacion de los derechos de los ciudadanos se considera con consecuencias desastrosas","Catastrófico",IF(K25="Afecta la Prestación del Servicio de Administración de Justicia en 5%","Leve",IF(K25="Afecta la Prestación del Servicio de Administración de Justicia en 10%","Menor",IF(K25="Afecta la Prestación del Servicio de Administración de Justicia en 15%","Moderado",IF(K25="Afecta la Prestación del Servicio de Administración de Justicia en 20%","Mayor",IF(K25="Afecta la Prestación del Servicio de Administración de Justicia en más del 50%","Catastrófico",IF(K25="Cualquier acto indebido de los servidores judiciales genera altas consecuencias para la entidad","Mayor",IF(K25="Cualquier acto indebido de los servidores judiciales genera consecuencias desastrosas para la entidad","Catastrófico",IF(K25="Si el hecho llegara a presentarse, tendría consecuencias o efectos mínimos sobre la entidad","Leve",IF(K25="Si el hecho llegara a presentarse, tendría bajo impacto o efecto sobre la entidad","Menor",IF(K25="Si el hecho llegara a presentarse, tendría medianas consecuencias o efectos sobre la entidad","Moderado",IF(K25="Si el hecho llegara a presentarse, tendría altas consecuencias o efectos sobre la entidad","Mayor",IF(K25="Si el hecho llegara a presentarse, tendría desastrosas consecuencias o efectos sobre la entidad","Catastrófico")))))))))))))))))))))))))))))</f>
        <v>Moderado</v>
      </c>
      <c r="M25" s="414" t="str">
        <f>IF(K25="El riesgo afecta la imagen de alguna área de la organización","20%",IF(K25="El riesgo afecta la imagen de la entidad internamente, de conocimiento general, nivel interno, alta dirección, contratista y/o de provedores","40%",IF(K25="El riesgo afecta la imagen de la entidad con algunos usuarios de relevancia frente al logro de los objetivos","60%",IF(K25="El riesgo afecta la imagen de de la entidad con efecto publicitario sostenido a nivel del sector justicia","80%",IF(K25="El riesgo afecta la imagen de la entidad a nivel nacional, con efecto publicitarios sostenible a nivel país","100%",IF(K25="Impacto que afecte la ejecución presupuestal en un valor ≥0,5%.","20%",IF(K25="Impacto que afecte la ejecución presupuestal en un valor ≥1%.","40%",IF(K25="Impacto que afecte la ejecución presupuestal en un valor ≥5%.","60%",IF(K25="Impacto que afecte la ejecución presupuestal en un valor ≥20%.","80%",IF(K25="Impacto que afecte la ejecución presupuestal en un valor ≥50%.","100%",IF(K25="Incumplimiento máximo del 5% de la meta planeada","20%",IF(K25="Incumplimiento máximo del 15% de la meta planeada","40%",IF(K25="Incumplimiento máximo del 20% de la meta planeada","60%",IF(K25="Incumplimiento máximo del 50% de la meta planeada","80%",IF(K25="Incumplimiento máximo del 80% de la meta planeada","100%",IF(K25="Cualquier afectación a la violacion de los derechos de los ciudadanos se considera con consecuencias altas","80%",IF(K25="Cualquier afectación a la violacion de los derechos de los ciudadanos se considera con consecuencias desastrosas","100%",IF(K25="Afecta la Prestación del Servicio de Administración de Justicia en 5%","20%",IF(K25="Afecta la Prestación del Servicio de Administración de Justicia en 10%","40%",IF(K25="Afecta la Prestación del Servicio de Administración de Justicia en 15%","60%",IF(K25="Afecta la Prestación del Servicio de Administración de Justicia en 20%","80%",IF(K25="Afecta la Prestación del Servicio de Administración de Justicia en más del 50%","100%",IF(K25="Cualquier acto indebido de los servidores judiciales genera altas consecuencias para la entidad","80%",IF(K25="Cualquier acto indebido de los servidores judiciales genera consecuencias desastrosas para la entidad","100%",IF(K25="Si el hecho llegara a presentarse, tendría consecuencias o efectos mínimos sobre la entidad","20%",IF(K25="Si el hecho llegara a presentarse, tendría bajo impacto o efecto sobre la entidad","40%",IF(K25="Si el hecho llegara a presentarse, tendría medianas consecuencias o efectos sobre la entidad","60%",IF(K25="Si el hecho llegara a presentarse, tendría altas consecuencias o efectos sobre la entidad","80%",IF(K25="Si el hecho llegara a presentarse, tendría desastrosas consecuencias o efectos sobre la entidad","100%")))))))))))))))))))))))))))))</f>
        <v>60%</v>
      </c>
      <c r="N25" s="414" t="str">
        <f>VLOOKUP((I25&amp;L25),Hoja1!$B$4:$C$28,2,0)</f>
        <v xml:space="preserve">Alto </v>
      </c>
      <c r="O25" s="215">
        <v>1</v>
      </c>
      <c r="P25" s="200" t="s">
        <v>642</v>
      </c>
      <c r="Q25" s="215" t="str">
        <f t="shared" si="0"/>
        <v>Probabilidad</v>
      </c>
      <c r="R25" s="215" t="s">
        <v>52</v>
      </c>
      <c r="S25" s="215" t="s">
        <v>57</v>
      </c>
      <c r="T25" s="216">
        <f>VLOOKUP(R25&amp;S25,Hoja1!$Q$4:$R$9,2,0)</f>
        <v>0.45</v>
      </c>
      <c r="U25" s="215" t="s">
        <v>59</v>
      </c>
      <c r="V25" s="215" t="s">
        <v>62</v>
      </c>
      <c r="W25" s="215" t="s">
        <v>65</v>
      </c>
      <c r="X25" s="216">
        <f>IF(Q25="Probabilidad",($J$25*T25),IF(Q25="Impacto"," "))</f>
        <v>0.45</v>
      </c>
      <c r="Y25" s="216" t="str">
        <f>IF(Z25&lt;=20%,'Tabla probabilidad'!$B$5,IF(Z25&lt;=40%,'Tabla probabilidad'!$B$6,IF(Z25&lt;=60%,'Tabla probabilidad'!$B$7,IF(Z25&lt;=80%,'Tabla probabilidad'!$B$8,IF(Z25&lt;=100%,'Tabla probabilidad'!$B$9)))))</f>
        <v>Media</v>
      </c>
      <c r="Z25" s="216">
        <f>IF(R25="Preventivo",($J$25-($J$25*T25)),IF(R25="Detectivo",($J$25-($J$25*T25)),IF(R25="Correctivo",($J$25))))</f>
        <v>0.55000000000000004</v>
      </c>
      <c r="AA25" s="416" t="str">
        <f>IF(AB25&lt;=20%,'Tabla probabilidad'!$B$5,IF(AB25&lt;=40%,'Tabla probabilidad'!$B$6,IF(AB25&lt;=60%,'Tabla probabilidad'!$B$7,IF(AB25&lt;=80%,'Tabla probabilidad'!$B$8,IF(AB25&lt;=100%,'Tabla probabilidad'!$B$9)))))</f>
        <v>Media</v>
      </c>
      <c r="AB25" s="416">
        <f>AVERAGE(Z25:Z29)</f>
        <v>0.57500000000000007</v>
      </c>
      <c r="AC25" s="216" t="str">
        <f t="shared" si="1"/>
        <v>Moderado</v>
      </c>
      <c r="AD25" s="216">
        <f>IF(Q25="Probabilidad",(($M$25-0)),IF(Q25="Impacto",($M$25-($M$25*T25))))</f>
        <v>0.6</v>
      </c>
      <c r="AE25" s="416" t="str">
        <f>IF(AF25&lt;=20%,"Leve",IF(AF25&lt;=40%,"Menor",IF(AF25&lt;=60%,"Moderado",IF(AF25&lt;=80%,"Mayor",IF(AF25&lt;=100%,"Catastrófico")))))</f>
        <v>Moderado</v>
      </c>
      <c r="AF25" s="416">
        <f>AVERAGE(AD25:AD29)</f>
        <v>0.6</v>
      </c>
      <c r="AG25" s="408" t="str">
        <f>VLOOKUP(AA25&amp;AE25,Hoja1!$B$4:$C$28,2,0)</f>
        <v>Moderado</v>
      </c>
      <c r="AH25" s="414" t="s">
        <v>330</v>
      </c>
      <c r="AI25" s="414"/>
      <c r="AJ25" s="414"/>
      <c r="AK25" s="414"/>
      <c r="AL25" s="414"/>
      <c r="AM25" s="414"/>
      <c r="AN25" s="414"/>
    </row>
    <row r="26" spans="1:40" ht="62.25" customHeight="1" x14ac:dyDescent="0.25">
      <c r="A26" s="409"/>
      <c r="B26" s="423"/>
      <c r="C26" s="414"/>
      <c r="D26" s="419"/>
      <c r="E26" s="409"/>
      <c r="F26" s="409"/>
      <c r="G26" s="414"/>
      <c r="H26" s="414"/>
      <c r="I26" s="420"/>
      <c r="J26" s="421"/>
      <c r="K26" s="414"/>
      <c r="L26" s="415"/>
      <c r="M26" s="415"/>
      <c r="N26" s="414"/>
      <c r="O26" s="215">
        <v>2</v>
      </c>
      <c r="P26" s="200" t="s">
        <v>403</v>
      </c>
      <c r="Q26" s="215" t="str">
        <f t="shared" si="0"/>
        <v>Probabilidad</v>
      </c>
      <c r="R26" s="215" t="s">
        <v>52</v>
      </c>
      <c r="S26" s="215" t="s">
        <v>57</v>
      </c>
      <c r="T26" s="216">
        <f>VLOOKUP(R26&amp;S26,Hoja1!$Q$4:$R$9,2,0)</f>
        <v>0.45</v>
      </c>
      <c r="U26" s="215" t="s">
        <v>59</v>
      </c>
      <c r="V26" s="215" t="s">
        <v>62</v>
      </c>
      <c r="W26" s="215" t="s">
        <v>65</v>
      </c>
      <c r="X26" s="216">
        <f t="shared" ref="X26:X29" si="10">IF(Q26="Probabilidad",($J$25*T26),IF(Q26="Impacto"," "))</f>
        <v>0.45</v>
      </c>
      <c r="Y26" s="216" t="str">
        <f>IF(Z26&lt;=20%,'Tabla probabilidad'!$B$5,IF(Z26&lt;=40%,'Tabla probabilidad'!$B$6,IF(Z26&lt;=60%,'Tabla probabilidad'!$B$7,IF(Z26&lt;=80%,'Tabla probabilidad'!$B$8,IF(Z26&lt;=100%,'Tabla probabilidad'!$B$9)))))</f>
        <v>Media</v>
      </c>
      <c r="Z26" s="216">
        <f t="shared" ref="Z26:Z29" si="11">IF(R26="Preventivo",($J$25-($J$25*T26)),IF(R26="Detectivo",($J$25-($J$25*T26)),IF(R26="Correctivo",($J$25))))</f>
        <v>0.55000000000000004</v>
      </c>
      <c r="AA26" s="417"/>
      <c r="AB26" s="417"/>
      <c r="AC26" s="216" t="str">
        <f t="shared" si="1"/>
        <v>Moderado</v>
      </c>
      <c r="AD26" s="216">
        <f t="shared" ref="AD26:AD29" si="12">IF(Q26="Probabilidad",(($M$25-0)),IF(Q26="Impacto",($M$25-($M$25*T26))))</f>
        <v>0.6</v>
      </c>
      <c r="AE26" s="417"/>
      <c r="AF26" s="417"/>
      <c r="AG26" s="409"/>
      <c r="AH26" s="414"/>
      <c r="AI26" s="414"/>
      <c r="AJ26" s="414"/>
      <c r="AK26" s="414"/>
      <c r="AL26" s="414"/>
      <c r="AM26" s="414"/>
      <c r="AN26" s="414"/>
    </row>
    <row r="27" spans="1:40" ht="61.5" customHeight="1" x14ac:dyDescent="0.25">
      <c r="A27" s="409"/>
      <c r="B27" s="423"/>
      <c r="C27" s="414"/>
      <c r="D27" s="419"/>
      <c r="E27" s="409"/>
      <c r="F27" s="409"/>
      <c r="G27" s="414"/>
      <c r="H27" s="414"/>
      <c r="I27" s="420"/>
      <c r="J27" s="421"/>
      <c r="K27" s="414"/>
      <c r="L27" s="415"/>
      <c r="M27" s="415"/>
      <c r="N27" s="414"/>
      <c r="O27" s="215">
        <v>3</v>
      </c>
      <c r="P27" s="200" t="s">
        <v>404</v>
      </c>
      <c r="Q27" s="215" t="str">
        <f t="shared" si="0"/>
        <v>Probabilidad</v>
      </c>
      <c r="R27" s="215" t="s">
        <v>52</v>
      </c>
      <c r="S27" s="215" t="s">
        <v>57</v>
      </c>
      <c r="T27" s="216">
        <f>VLOOKUP(R27&amp;S27,Hoja1!$Q$4:$R$9,2,0)</f>
        <v>0.45</v>
      </c>
      <c r="U27" s="215" t="s">
        <v>60</v>
      </c>
      <c r="V27" s="215" t="s">
        <v>62</v>
      </c>
      <c r="W27" s="215" t="s">
        <v>66</v>
      </c>
      <c r="X27" s="216">
        <f t="shared" si="10"/>
        <v>0.45</v>
      </c>
      <c r="Y27" s="216" t="str">
        <f>IF(Z27&lt;=20%,'Tabla probabilidad'!$B$5,IF(Z27&lt;=40%,'Tabla probabilidad'!$B$6,IF(Z27&lt;=60%,'Tabla probabilidad'!$B$7,IF(Z27&lt;=80%,'Tabla probabilidad'!$B$8,IF(Z27&lt;=100%,'Tabla probabilidad'!$B$9)))))</f>
        <v>Media</v>
      </c>
      <c r="Z27" s="216">
        <f t="shared" si="11"/>
        <v>0.55000000000000004</v>
      </c>
      <c r="AA27" s="417"/>
      <c r="AB27" s="417"/>
      <c r="AC27" s="216" t="str">
        <f t="shared" si="1"/>
        <v>Moderado</v>
      </c>
      <c r="AD27" s="216">
        <f t="shared" si="12"/>
        <v>0.6</v>
      </c>
      <c r="AE27" s="417"/>
      <c r="AF27" s="417"/>
      <c r="AG27" s="409"/>
      <c r="AH27" s="414"/>
      <c r="AI27" s="414"/>
      <c r="AJ27" s="414"/>
      <c r="AK27" s="414"/>
      <c r="AL27" s="414"/>
      <c r="AM27" s="414"/>
      <c r="AN27" s="414"/>
    </row>
    <row r="28" spans="1:40" ht="73.5" customHeight="1" x14ac:dyDescent="0.25">
      <c r="A28" s="409"/>
      <c r="B28" s="423"/>
      <c r="C28" s="414"/>
      <c r="D28" s="419"/>
      <c r="E28" s="409"/>
      <c r="F28" s="409"/>
      <c r="G28" s="414"/>
      <c r="H28" s="414"/>
      <c r="I28" s="420"/>
      <c r="J28" s="421"/>
      <c r="K28" s="414"/>
      <c r="L28" s="415"/>
      <c r="M28" s="415"/>
      <c r="N28" s="414"/>
      <c r="O28" s="215">
        <v>4</v>
      </c>
      <c r="P28" s="200" t="s">
        <v>641</v>
      </c>
      <c r="Q28" s="215" t="str">
        <f t="shared" si="0"/>
        <v>Probabilidad</v>
      </c>
      <c r="R28" s="215" t="s">
        <v>53</v>
      </c>
      <c r="S28" s="215" t="s">
        <v>57</v>
      </c>
      <c r="T28" s="216">
        <f>VLOOKUP(R28&amp;S28,Hoja1!$Q$4:$R$9,2,0)</f>
        <v>0.35</v>
      </c>
      <c r="U28" s="215" t="s">
        <v>59</v>
      </c>
      <c r="V28" s="215" t="s">
        <v>62</v>
      </c>
      <c r="W28" s="215" t="s">
        <v>65</v>
      </c>
      <c r="X28" s="216">
        <f t="shared" si="10"/>
        <v>0.35</v>
      </c>
      <c r="Y28" s="216" t="str">
        <f>IF(Z28&lt;=20%,'Tabla probabilidad'!$B$5,IF(Z28&lt;=40%,'Tabla probabilidad'!$B$6,IF(Z28&lt;=60%,'Tabla probabilidad'!$B$7,IF(Z28&lt;=80%,'Tabla probabilidad'!$B$8,IF(Z28&lt;=100%,'Tabla probabilidad'!$B$9)))))</f>
        <v>Alta</v>
      </c>
      <c r="Z28" s="216">
        <f t="shared" si="11"/>
        <v>0.65</v>
      </c>
      <c r="AA28" s="417"/>
      <c r="AB28" s="417"/>
      <c r="AC28" s="216" t="str">
        <f t="shared" si="1"/>
        <v>Moderado</v>
      </c>
      <c r="AD28" s="216">
        <f t="shared" si="12"/>
        <v>0.6</v>
      </c>
      <c r="AE28" s="417"/>
      <c r="AF28" s="417"/>
      <c r="AG28" s="409"/>
      <c r="AH28" s="414"/>
      <c r="AI28" s="414"/>
      <c r="AJ28" s="414"/>
      <c r="AK28" s="414"/>
      <c r="AL28" s="414"/>
      <c r="AM28" s="414"/>
      <c r="AN28" s="414"/>
    </row>
    <row r="29" spans="1:40" ht="108" customHeight="1" x14ac:dyDescent="0.25">
      <c r="A29" s="410"/>
      <c r="B29" s="424"/>
      <c r="C29" s="414"/>
      <c r="D29" s="419"/>
      <c r="E29" s="410"/>
      <c r="F29" s="410"/>
      <c r="G29" s="414"/>
      <c r="H29" s="414"/>
      <c r="I29" s="420"/>
      <c r="J29" s="421"/>
      <c r="K29" s="414"/>
      <c r="L29" s="415"/>
      <c r="M29" s="415"/>
      <c r="N29" s="414"/>
      <c r="O29" s="215"/>
      <c r="Q29" s="215"/>
      <c r="R29" s="215"/>
      <c r="S29" s="215"/>
      <c r="T29" s="216" t="e">
        <f>VLOOKUP(R29&amp;S29,Hoja1!$Q$4:$R$9,2,0)</f>
        <v>#N/A</v>
      </c>
      <c r="U29" s="215"/>
      <c r="V29" s="215"/>
      <c r="W29" s="215"/>
      <c r="X29" s="216" t="b">
        <f t="shared" si="10"/>
        <v>0</v>
      </c>
      <c r="Y29" s="216" t="b">
        <f>IF(Z29&lt;=20%,'Tabla probabilidad'!$B$5,IF(Z29&lt;=40%,'Tabla probabilidad'!$B$6,IF(Z29&lt;=60%,'Tabla probabilidad'!$B$7,IF(Z29&lt;=80%,'Tabla probabilidad'!$B$8,IF(Z29&lt;=100%,'Tabla probabilidad'!$B$9)))))</f>
        <v>0</v>
      </c>
      <c r="Z29" s="216" t="b">
        <f t="shared" si="11"/>
        <v>0</v>
      </c>
      <c r="AA29" s="418"/>
      <c r="AB29" s="418"/>
      <c r="AC29" s="216" t="b">
        <f t="shared" si="1"/>
        <v>0</v>
      </c>
      <c r="AD29" s="216" t="b">
        <f t="shared" si="12"/>
        <v>0</v>
      </c>
      <c r="AE29" s="418"/>
      <c r="AF29" s="418"/>
      <c r="AG29" s="410"/>
      <c r="AH29" s="414"/>
      <c r="AI29" s="414"/>
      <c r="AJ29" s="414"/>
      <c r="AK29" s="414"/>
      <c r="AL29" s="414"/>
      <c r="AM29" s="414"/>
      <c r="AN29" s="414"/>
    </row>
    <row r="30" spans="1:40" ht="98.25" customHeight="1" x14ac:dyDescent="0.25">
      <c r="A30" s="408">
        <v>5</v>
      </c>
      <c r="B30" s="422" t="s">
        <v>643</v>
      </c>
      <c r="C30" s="414" t="s">
        <v>466</v>
      </c>
      <c r="D30" s="419" t="s">
        <v>667</v>
      </c>
      <c r="E30" s="408" t="s">
        <v>666</v>
      </c>
      <c r="F30" s="408" t="s">
        <v>668</v>
      </c>
      <c r="G30" s="414" t="s">
        <v>41</v>
      </c>
      <c r="H30" s="414">
        <v>20000</v>
      </c>
      <c r="I30" s="420" t="str">
        <f>IF(H30&lt;=2,'Tabla probabilidad'!$B$5,IF(H30&lt;=24,'Tabla probabilidad'!$B$6,IF(H30&lt;=500,'Tabla probabilidad'!$B$7,IF(H30&lt;=5000,'Tabla probabilidad'!$B$8,IF(H30&gt;5000,'Tabla probabilidad'!$B$9)))))</f>
        <v>Muy Alta</v>
      </c>
      <c r="J30" s="421">
        <f>IF(H30&lt;=2,'Tabla probabilidad'!$D$5,IF(H30&lt;=24,'Tabla probabilidad'!$D$6,IF(H30&lt;=500,'Tabla probabilidad'!$D$7,IF(H30&lt;=5000,'Tabla probabilidad'!$D$8,IF(H30&gt;5000,'Tabla probabilidad'!$D$9)))))</f>
        <v>1</v>
      </c>
      <c r="K30" s="414" t="s">
        <v>398</v>
      </c>
      <c r="L30" s="414" t="str">
        <f>IF(K30="El riesgo afecta la imagen de alguna área de la organización","Leve",IF(K30="El riesgo afecta la imagen de la entidad internamente, de conocimiento general, nivel interno, alta dirección, contratista y/o de provedores","Menor",IF(K30="El riesgo afecta la imagen de la entidad con algunos usuarios de relevancia frente al logro de los objetivos","Moderado",IF(K30="El riesgo afecta la imagen de de la entidad con efecto publicitario sostenido a nivel del sector justicia","Mayor",IF(K30="El riesgo afecta la imagen de la entidad a nivel nacional, con efecto publicitarios sostenible a nivel país","Catastrófico",IF(K30="Impacto que afecte la ejecución presupuestal en un valor ≥0,5%.","Leve",IF(K30="Impacto que afecte la ejecución presupuestal en un valor ≥1%.","Menor",IF(K30="Impacto que afecte la ejecución presupuestal en un valor ≥5%.","Moderado",IF(K30="Impacto que afecte la ejecución presupuestal en un valor ≥20%.","Mayor",IF(K30="Impacto que afecte la ejecución presupuestal en un valor ≥50%.","Catastrófico",IF(K30="Incumplimiento máximo del 5% de la meta planeada","Leve",IF(K30="Incumplimiento máximo del 15% de la meta planeada","Menor",IF(K30="Incumplimiento máximo del 20% de la meta planeada","Moderado",IF(K30="Incumplimiento máximo del 50% de la meta planeada","Mayor",IF(K30="Incumplimiento máximo del 80% de la meta planeada","Catastrófico",IF(K30="Cualquier afectación a la violacion de los derechos de los ciudadanos se considera con consecuencias altas","Mayor",IF(K30="Cualquier afectación a la violacion de los derechos de los ciudadanos se considera con consecuencias desastrosas","Catastrófico",IF(K30="Afecta la Prestación del Servicio de Administración de Justicia en 5%","Leve",IF(K30="Afecta la Prestación del Servicio de Administración de Justicia en 10%","Menor",IF(K30="Afecta la Prestación del Servicio de Administración de Justicia en 15%","Moderado",IF(K30="Afecta la Prestación del Servicio de Administración de Justicia en 20%","Mayor",IF(K30="Afecta la Prestación del Servicio de Administración de Justicia en más del 50%","Catastrófico",IF(K30="Cualquier acto indebido de los servidores judiciales genera altas consecuencias para la entidad","Mayor",IF(K30="Cualquier acto indebido de los servidores judiciales genera consecuencias desastrosas para la entidad","Catastrófico",IF(K30="Si el hecho llegara a presentarse, tendría consecuencias o efectos mínimos sobre la entidad","Leve",IF(K30="Si el hecho llegara a presentarse, tendría bajo impacto o efecto sobre la entidad","Menor",IF(K30="Si el hecho llegara a presentarse, tendría medianas consecuencias o efectos sobre la entidad","Moderado",IF(K30="Si el hecho llegara a presentarse, tendría altas consecuencias o efectos sobre la entidad","Mayor",IF(K30="Si el hecho llegara a presentarse, tendría desastrosas consecuencias o efectos sobre la entidad","Catastrófico")))))))))))))))))))))))))))))</f>
        <v>Moderado</v>
      </c>
      <c r="M30" s="414" t="str">
        <f>IF(K30="El riesgo afecta la imagen de alguna área de la organización","20%",IF(K30="El riesgo afecta la imagen de la entidad internamente, de conocimiento general, nivel interno, alta dirección, contratista y/o de provedores","40%",IF(K30="El riesgo afecta la imagen de la entidad con algunos usuarios de relevancia frente al logro de los objetivos","60%",IF(K30="El riesgo afecta la imagen de de la entidad con efecto publicitario sostenido a nivel del sector justicia","80%",IF(K30="El riesgo afecta la imagen de la entidad a nivel nacional, con efecto publicitarios sostenible a nivel país","100%",IF(K30="Impacto que afecte la ejecución presupuestal en un valor ≥0,5%.","20%",IF(K30="Impacto que afecte la ejecución presupuestal en un valor ≥1%.","40%",IF(K30="Impacto que afecte la ejecución presupuestal en un valor ≥5%.","60%",IF(K30="Impacto que afecte la ejecución presupuestal en un valor ≥20%.","80%",IF(K30="Impacto que afecte la ejecución presupuestal en un valor ≥50%.","100%",IF(K30="Incumplimiento máximo del 5% de la meta planeada","20%",IF(K30="Incumplimiento máximo del 15% de la meta planeada","40%",IF(K30="Incumplimiento máximo del 20% de la meta planeada","60%",IF(K30="Incumplimiento máximo del 50% de la meta planeada","80%",IF(K30="Incumplimiento máximo del 80% de la meta planeada","100%",IF(K30="Cualquier afectación a la violacion de los derechos de los ciudadanos se considera con consecuencias altas","80%",IF(K30="Cualquier afectación a la violacion de los derechos de los ciudadanos se considera con consecuencias desastrosas","100%",IF(K30="Afecta la Prestación del Servicio de Administración de Justicia en 5%","20%",IF(K30="Afecta la Prestación del Servicio de Administración de Justicia en 10%","40%",IF(K30="Afecta la Prestación del Servicio de Administración de Justicia en 15%","60%",IF(K30="Afecta la Prestación del Servicio de Administración de Justicia en 20%","80%",IF(K30="Afecta la Prestación del Servicio de Administración de Justicia en más del 50%","100%",IF(K30="Cualquier acto indebido de los servidores judiciales genera altas consecuencias para la entidad","80%",IF(K30="Cualquier acto indebido de los servidores judiciales genera consecuencias desastrosas para la entidad","100%",IF(K30="Si el hecho llegara a presentarse, tendría consecuencias o efectos mínimos sobre la entidad","20%",IF(K30="Si el hecho llegara a presentarse, tendría bajo impacto o efecto sobre la entidad","40%",IF(K30="Si el hecho llegara a presentarse, tendría medianas consecuencias o efectos sobre la entidad","60%",IF(K30="Si el hecho llegara a presentarse, tendría altas consecuencias o efectos sobre la entidad","80%",IF(K30="Si el hecho llegara a presentarse, tendría desastrosas consecuencias o efectos sobre la entidad","100%")))))))))))))))))))))))))))))</f>
        <v>60%</v>
      </c>
      <c r="N30" s="414" t="str">
        <f>VLOOKUP((I30&amp;L30),Hoja1!$B$4:$C$28,2,0)</f>
        <v xml:space="preserve">Alto </v>
      </c>
      <c r="O30" s="215">
        <v>1</v>
      </c>
      <c r="P30" s="200" t="s">
        <v>654</v>
      </c>
      <c r="Q30" s="215" t="str">
        <f t="shared" ref="Q30:Q34" si="13">IF(R30="Preventivo","Probabilidad",IF(R30="Detectivo","Probabilidad", IF(R30="Correctivo","Impacto")))</f>
        <v>Probabilidad</v>
      </c>
      <c r="R30" s="215" t="s">
        <v>52</v>
      </c>
      <c r="S30" s="215" t="s">
        <v>57</v>
      </c>
      <c r="T30" s="216">
        <f>VLOOKUP(R30&amp;S30,Hoja1!$Q$4:$R$9,2,0)</f>
        <v>0.45</v>
      </c>
      <c r="U30" s="215" t="s">
        <v>59</v>
      </c>
      <c r="V30" s="215" t="s">
        <v>62</v>
      </c>
      <c r="W30" s="215" t="s">
        <v>65</v>
      </c>
      <c r="X30" s="216">
        <f>IF(Q30="Probabilidad",($J$30*T30),IF(Q30="Impacto"," "))</f>
        <v>0.45</v>
      </c>
      <c r="Y30" s="216" t="str">
        <f>IF(Z30&lt;=20%,'Tabla probabilidad'!$B$5,IF(Z30&lt;=40%,'Tabla probabilidad'!$B$6,IF(Z30&lt;=60%,'Tabla probabilidad'!$B$7,IF(Z30&lt;=80%,'Tabla probabilidad'!$B$8,IF(Z30&lt;=100%,'Tabla probabilidad'!$B$9)))))</f>
        <v>Media</v>
      </c>
      <c r="Z30" s="216">
        <f>IF(R30="Preventivo",($J$30-($J$30*T30)),IF(R30="Detectivo",($J$30-($J$30*T30)),IF(R30="Correctivo",($J$30))))</f>
        <v>0.55000000000000004</v>
      </c>
      <c r="AA30" s="416" t="str">
        <f>IF(AB30&lt;=20%,'Tabla probabilidad'!$B$5,IF(AB30&lt;=40%,'Tabla probabilidad'!$B$6,IF(AB30&lt;=60%,'Tabla probabilidad'!$B$7,IF(AB30&lt;=80%,'Tabla probabilidad'!$B$8,IF(AB30&lt;=100%,'Tabla probabilidad'!$B$9)))))</f>
        <v>Media</v>
      </c>
      <c r="AB30" s="416">
        <f>AVERAGE(Z30:Z34)</f>
        <v>0.57000000000000006</v>
      </c>
      <c r="AC30" s="216" t="str">
        <f t="shared" ref="AC30:AC34" si="14">IF(AD30&lt;=20%,"Leve",IF(AD30&lt;=40%,"Menor",IF(AD30&lt;=60%,"Moderado",IF(AD30&lt;=80%,"Mayor",IF(AD30&lt;=100%,"Catastrófico")))))</f>
        <v>Moderado</v>
      </c>
      <c r="AD30" s="216">
        <f>IF(Q30="Probabilidad",(($M$30-0)),IF(Q30="Impacto",($M$30-($M$30*T30))))</f>
        <v>0.6</v>
      </c>
      <c r="AE30" s="416" t="str">
        <f>IF(AF30&lt;=20%,"Leve",IF(AF30&lt;=40%,"Menor",IF(AF30&lt;=60%,"Moderado",IF(AF30&lt;=80%,"Mayor",IF(AF30&lt;=100%,"Catastrófico")))))</f>
        <v>Moderado</v>
      </c>
      <c r="AF30" s="416">
        <f>AVERAGE(AD30:AD34)</f>
        <v>0.6</v>
      </c>
      <c r="AG30" s="408" t="str">
        <f>VLOOKUP(AA30&amp;AE30,Hoja1!$B$4:$C$28,2,0)</f>
        <v>Moderado</v>
      </c>
      <c r="AH30" s="414" t="s">
        <v>330</v>
      </c>
      <c r="AI30" s="414"/>
      <c r="AJ30" s="414"/>
      <c r="AK30" s="414"/>
      <c r="AL30" s="414"/>
      <c r="AM30" s="414"/>
      <c r="AN30" s="414"/>
    </row>
    <row r="31" spans="1:40" ht="91.5" customHeight="1" x14ac:dyDescent="0.25">
      <c r="A31" s="409"/>
      <c r="B31" s="423"/>
      <c r="C31" s="414"/>
      <c r="D31" s="419"/>
      <c r="E31" s="409"/>
      <c r="F31" s="409"/>
      <c r="G31" s="414"/>
      <c r="H31" s="414"/>
      <c r="I31" s="420"/>
      <c r="J31" s="421"/>
      <c r="K31" s="414"/>
      <c r="L31" s="415"/>
      <c r="M31" s="415"/>
      <c r="N31" s="414"/>
      <c r="O31" s="215">
        <v>2</v>
      </c>
      <c r="P31" s="218" t="s">
        <v>650</v>
      </c>
      <c r="Q31" s="215" t="str">
        <f t="shared" si="13"/>
        <v>Probabilidad</v>
      </c>
      <c r="R31" s="215" t="s">
        <v>53</v>
      </c>
      <c r="S31" s="215" t="s">
        <v>57</v>
      </c>
      <c r="T31" s="216">
        <f>VLOOKUP(R31&amp;S31,Hoja1!$Q$4:$R$9,2,0)</f>
        <v>0.35</v>
      </c>
      <c r="U31" s="215" t="s">
        <v>59</v>
      </c>
      <c r="V31" s="215" t="s">
        <v>63</v>
      </c>
      <c r="W31" s="215" t="s">
        <v>65</v>
      </c>
      <c r="X31" s="216">
        <f t="shared" ref="X31:X34" si="15">IF(Q31="Probabilidad",($J$30*T31),IF(Q31="Impacto"," "))</f>
        <v>0.35</v>
      </c>
      <c r="Y31" s="216" t="str">
        <f>IF(Z31&lt;=20%,'Tabla probabilidad'!$B$5,IF(Z31&lt;=40%,'Tabla probabilidad'!$B$6,IF(Z31&lt;=60%,'Tabla probabilidad'!$B$7,IF(Z31&lt;=80%,'Tabla probabilidad'!$B$8,IF(Z31&lt;=100%,'Tabla probabilidad'!$B$9)))))</f>
        <v>Alta</v>
      </c>
      <c r="Z31" s="216">
        <f t="shared" ref="Z31:Z34" si="16">IF(R31="Preventivo",($J$30-($J$30*T31)),IF(R31="Detectivo",($J$30-($J$30*T31)),IF(R31="Correctivo",($J$30))))</f>
        <v>0.65</v>
      </c>
      <c r="AA31" s="417"/>
      <c r="AB31" s="417"/>
      <c r="AC31" s="216" t="str">
        <f t="shared" si="14"/>
        <v>Moderado</v>
      </c>
      <c r="AD31" s="216">
        <f t="shared" ref="AD31:AD34" si="17">IF(Q31="Probabilidad",(($M$30-0)),IF(Q31="Impacto",($M$30-($M$30*T31))))</f>
        <v>0.6</v>
      </c>
      <c r="AE31" s="417"/>
      <c r="AF31" s="417"/>
      <c r="AG31" s="409"/>
      <c r="AH31" s="414"/>
      <c r="AI31" s="414"/>
      <c r="AJ31" s="414"/>
      <c r="AK31" s="414"/>
      <c r="AL31" s="414"/>
      <c r="AM31" s="414"/>
      <c r="AN31" s="414"/>
    </row>
    <row r="32" spans="1:40" ht="78" customHeight="1" x14ac:dyDescent="0.25">
      <c r="A32" s="409"/>
      <c r="B32" s="423"/>
      <c r="C32" s="414"/>
      <c r="D32" s="419"/>
      <c r="E32" s="409"/>
      <c r="F32" s="409"/>
      <c r="G32" s="414"/>
      <c r="H32" s="414"/>
      <c r="I32" s="420"/>
      <c r="J32" s="421"/>
      <c r="K32" s="414"/>
      <c r="L32" s="415"/>
      <c r="M32" s="415"/>
      <c r="N32" s="414"/>
      <c r="O32" s="215">
        <v>3</v>
      </c>
      <c r="P32" s="200" t="s">
        <v>651</v>
      </c>
      <c r="Q32" s="215" t="str">
        <f t="shared" si="13"/>
        <v>Probabilidad</v>
      </c>
      <c r="R32" s="215" t="s">
        <v>53</v>
      </c>
      <c r="S32" s="215" t="s">
        <v>56</v>
      </c>
      <c r="T32" s="216">
        <f>VLOOKUP(R32&amp;S32,Hoja1!$Q$4:$R$9,2,0)</f>
        <v>0.4</v>
      </c>
      <c r="U32" s="215" t="s">
        <v>60</v>
      </c>
      <c r="V32" s="215" t="s">
        <v>63</v>
      </c>
      <c r="W32" s="215" t="s">
        <v>65</v>
      </c>
      <c r="X32" s="216">
        <f t="shared" si="15"/>
        <v>0.4</v>
      </c>
      <c r="Y32" s="216" t="str">
        <f>IF(Z32&lt;=20%,'Tabla probabilidad'!$B$5,IF(Z32&lt;=40%,'Tabla probabilidad'!$B$6,IF(Z32&lt;=60%,'Tabla probabilidad'!$B$7,IF(Z32&lt;=80%,'Tabla probabilidad'!$B$8,IF(Z32&lt;=100%,'Tabla probabilidad'!$B$9)))))</f>
        <v>Media</v>
      </c>
      <c r="Z32" s="216">
        <f t="shared" si="16"/>
        <v>0.6</v>
      </c>
      <c r="AA32" s="417"/>
      <c r="AB32" s="417"/>
      <c r="AC32" s="216" t="str">
        <f t="shared" si="14"/>
        <v>Moderado</v>
      </c>
      <c r="AD32" s="216">
        <f t="shared" si="17"/>
        <v>0.6</v>
      </c>
      <c r="AE32" s="417"/>
      <c r="AF32" s="417"/>
      <c r="AG32" s="409"/>
      <c r="AH32" s="414"/>
      <c r="AI32" s="414"/>
      <c r="AJ32" s="414"/>
      <c r="AK32" s="414"/>
      <c r="AL32" s="414"/>
      <c r="AM32" s="414"/>
      <c r="AN32" s="414"/>
    </row>
    <row r="33" spans="1:40" ht="113.25" customHeight="1" x14ac:dyDescent="0.25">
      <c r="A33" s="409"/>
      <c r="B33" s="423"/>
      <c r="C33" s="414"/>
      <c r="D33" s="419"/>
      <c r="E33" s="409"/>
      <c r="F33" s="409"/>
      <c r="G33" s="414"/>
      <c r="H33" s="414"/>
      <c r="I33" s="420"/>
      <c r="J33" s="421"/>
      <c r="K33" s="414"/>
      <c r="L33" s="415"/>
      <c r="M33" s="415"/>
      <c r="N33" s="414"/>
      <c r="O33" s="215">
        <v>4</v>
      </c>
      <c r="P33" s="200" t="s">
        <v>652</v>
      </c>
      <c r="Q33" s="215" t="str">
        <f t="shared" si="13"/>
        <v>Probabilidad</v>
      </c>
      <c r="R33" s="215" t="s">
        <v>52</v>
      </c>
      <c r="S33" s="215" t="s">
        <v>56</v>
      </c>
      <c r="T33" s="216">
        <f>VLOOKUP(R33&amp;S33,Hoja1!$Q$4:$R$9,2,0)</f>
        <v>0.5</v>
      </c>
      <c r="U33" s="215" t="s">
        <v>59</v>
      </c>
      <c r="V33" s="215" t="s">
        <v>62</v>
      </c>
      <c r="W33" s="215" t="s">
        <v>65</v>
      </c>
      <c r="X33" s="216">
        <f t="shared" si="15"/>
        <v>0.5</v>
      </c>
      <c r="Y33" s="216" t="str">
        <f>IF(Z33&lt;=20%,'Tabla probabilidad'!$B$5,IF(Z33&lt;=40%,'Tabla probabilidad'!$B$6,IF(Z33&lt;=60%,'Tabla probabilidad'!$B$7,IF(Z33&lt;=80%,'Tabla probabilidad'!$B$8,IF(Z33&lt;=100%,'Tabla probabilidad'!$B$9)))))</f>
        <v>Media</v>
      </c>
      <c r="Z33" s="216">
        <f t="shared" si="16"/>
        <v>0.5</v>
      </c>
      <c r="AA33" s="417"/>
      <c r="AB33" s="417"/>
      <c r="AC33" s="216" t="str">
        <f t="shared" si="14"/>
        <v>Moderado</v>
      </c>
      <c r="AD33" s="216">
        <f t="shared" si="17"/>
        <v>0.6</v>
      </c>
      <c r="AE33" s="417"/>
      <c r="AF33" s="417"/>
      <c r="AG33" s="409"/>
      <c r="AH33" s="414"/>
      <c r="AI33" s="414"/>
      <c r="AJ33" s="414"/>
      <c r="AK33" s="414"/>
      <c r="AL33" s="414"/>
      <c r="AM33" s="414"/>
      <c r="AN33" s="414"/>
    </row>
    <row r="34" spans="1:40" ht="121.5" customHeight="1" x14ac:dyDescent="0.25">
      <c r="A34" s="410"/>
      <c r="B34" s="424"/>
      <c r="C34" s="414"/>
      <c r="D34" s="419"/>
      <c r="E34" s="410"/>
      <c r="F34" s="410"/>
      <c r="G34" s="414"/>
      <c r="H34" s="414"/>
      <c r="I34" s="420"/>
      <c r="J34" s="421"/>
      <c r="K34" s="414"/>
      <c r="L34" s="415"/>
      <c r="M34" s="415"/>
      <c r="N34" s="414"/>
      <c r="O34" s="215">
        <v>5</v>
      </c>
      <c r="P34" s="200" t="s">
        <v>653</v>
      </c>
      <c r="Q34" s="215" t="str">
        <f t="shared" si="13"/>
        <v>Probabilidad</v>
      </c>
      <c r="R34" s="215" t="s">
        <v>52</v>
      </c>
      <c r="S34" s="215" t="s">
        <v>57</v>
      </c>
      <c r="T34" s="216">
        <f>VLOOKUP(R34&amp;S34,Hoja1!$Q$4:$R$9,2,0)</f>
        <v>0.45</v>
      </c>
      <c r="U34" s="215" t="s">
        <v>59</v>
      </c>
      <c r="V34" s="215" t="s">
        <v>62</v>
      </c>
      <c r="W34" s="215" t="s">
        <v>65</v>
      </c>
      <c r="X34" s="216">
        <f t="shared" si="15"/>
        <v>0.45</v>
      </c>
      <c r="Y34" s="216" t="str">
        <f>IF(Z34&lt;=20%,'Tabla probabilidad'!$B$5,IF(Z34&lt;=40%,'Tabla probabilidad'!$B$6,IF(Z34&lt;=60%,'Tabla probabilidad'!$B$7,IF(Z34&lt;=80%,'Tabla probabilidad'!$B$8,IF(Z34&lt;=100%,'Tabla probabilidad'!$B$9)))))</f>
        <v>Media</v>
      </c>
      <c r="Z34" s="216">
        <f t="shared" si="16"/>
        <v>0.55000000000000004</v>
      </c>
      <c r="AA34" s="418"/>
      <c r="AB34" s="418"/>
      <c r="AC34" s="216" t="str">
        <f t="shared" si="14"/>
        <v>Moderado</v>
      </c>
      <c r="AD34" s="216">
        <f t="shared" si="17"/>
        <v>0.6</v>
      </c>
      <c r="AE34" s="418"/>
      <c r="AF34" s="418"/>
      <c r="AG34" s="410"/>
      <c r="AH34" s="414"/>
      <c r="AI34" s="414"/>
      <c r="AJ34" s="414"/>
      <c r="AK34" s="414"/>
      <c r="AL34" s="414"/>
      <c r="AM34" s="414"/>
      <c r="AN34" s="414"/>
    </row>
    <row r="35" spans="1:40" ht="50.1" customHeight="1" x14ac:dyDescent="0.25">
      <c r="A35" s="408">
        <v>6</v>
      </c>
      <c r="B35" s="408" t="s">
        <v>470</v>
      </c>
      <c r="C35" s="414" t="s">
        <v>370</v>
      </c>
      <c r="D35" s="419" t="s">
        <v>669</v>
      </c>
      <c r="E35" s="408" t="s">
        <v>670</v>
      </c>
      <c r="F35" s="408" t="s">
        <v>671</v>
      </c>
      <c r="G35" s="414" t="s">
        <v>355</v>
      </c>
      <c r="H35" s="414">
        <v>20000</v>
      </c>
      <c r="I35" s="420" t="str">
        <f>IF(H35&lt;=2,'Tabla probabilidad'!$B$5,IF(H35&lt;=24,'Tabla probabilidad'!$B$6,IF(H35&lt;=500,'Tabla probabilidad'!$B$7,IF(H35&lt;=5000,'Tabla probabilidad'!$B$8,IF(H35&gt;5000,'Tabla probabilidad'!$B$9)))))</f>
        <v>Muy Alta</v>
      </c>
      <c r="J35" s="421">
        <f>IF(H35&lt;=2,'Tabla probabilidad'!$D$5,IF(H35&lt;=24,'Tabla probabilidad'!$D$6,IF(H35&lt;=500,'Tabla probabilidad'!$D$7,IF(H35&lt;=5000,'Tabla probabilidad'!$D$8,IF(H35&gt;5000,'Tabla probabilidad'!$D$9)))))</f>
        <v>1</v>
      </c>
      <c r="K35" s="414" t="s">
        <v>398</v>
      </c>
      <c r="L35" s="414" t="str">
        <f>IF(K35="El riesgo afecta la imagen de alguna área de la organización","Leve",IF(K35="El riesgo afecta la imagen de la entidad internamente, de conocimiento general, nivel interno, alta dirección, contratista y/o de provedores","Menor",IF(K35="El riesgo afecta la imagen de la entidad con algunos usuarios de relevancia frente al logro de los objetivos","Moderado",IF(K35="El riesgo afecta la imagen de de la entidad con efecto publicitario sostenido a nivel del sector justicia","Mayor",IF(K35="El riesgo afecta la imagen de la entidad a nivel nacional, con efecto publicitarios sostenible a nivel país","Catastrófico",IF(K35="Impacto que afecte la ejecución presupuestal en un valor ≥0,5%.","Leve",IF(K35="Impacto que afecte la ejecución presupuestal en un valor ≥1%.","Menor",IF(K35="Impacto que afecte la ejecución presupuestal en un valor ≥5%.","Moderado",IF(K35="Impacto que afecte la ejecución presupuestal en un valor ≥20%.","Mayor",IF(K35="Impacto que afecte la ejecución presupuestal en un valor ≥50%.","Catastrófico",IF(K35="Incumplimiento máximo del 5% de la meta planeada","Leve",IF(K35="Incumplimiento máximo del 15% de la meta planeada","Menor",IF(K35="Incumplimiento máximo del 20% de la meta planeada","Moderado",IF(K35="Incumplimiento máximo del 50% de la meta planeada","Mayor",IF(K35="Incumplimiento máximo del 80% de la meta planeada","Catastrófico",IF(K35="Cualquier afectación a la violacion de los derechos de los ciudadanos se considera con consecuencias altas","Mayor",IF(K35="Cualquier afectación a la violacion de los derechos de los ciudadanos se considera con consecuencias desastrosas","Catastrófico",IF(K35="Afecta la Prestación del Servicio de Administración de Justicia en 5%","Leve",IF(K35="Afecta la Prestación del Servicio de Administración de Justicia en 10%","Menor",IF(K35="Afecta la Prestación del Servicio de Administración de Justicia en 15%","Moderado",IF(K35="Afecta la Prestación del Servicio de Administración de Justicia en 20%","Mayor",IF(K35="Afecta la Prestación del Servicio de Administración de Justicia en más del 50%","Catastrófico",IF(K35="Cualquier acto indebido de los servidores judiciales genera altas consecuencias para la entidad","Mayor",IF(K35="Cualquier acto indebido de los servidores judiciales genera consecuencias desastrosas para la entidad","Catastrófico",IF(K35="Si el hecho llegara a presentarse, tendría consecuencias o efectos mínimos sobre la entidad","Leve",IF(K35="Si el hecho llegara a presentarse, tendría bajo impacto o efecto sobre la entidad","Menor",IF(K35="Si el hecho llegara a presentarse, tendría medianas consecuencias o efectos sobre la entidad","Moderado",IF(K35="Si el hecho llegara a presentarse, tendría altas consecuencias o efectos sobre la entidad","Mayor",IF(K35="Si el hecho llegara a presentarse, tendría desastrosas consecuencias o efectos sobre la entidad","Catastrófico")))))))))))))))))))))))))))))</f>
        <v>Moderado</v>
      </c>
      <c r="M35" s="414" t="str">
        <f>IF(K35="El riesgo afecta la imagen de alguna área de la organización","20%",IF(K35="El riesgo afecta la imagen de la entidad internamente, de conocimiento general, nivel interno, alta dirección, contratista y/o de provedores","40%",IF(K35="El riesgo afecta la imagen de la entidad con algunos usuarios de relevancia frente al logro de los objetivos","60%",IF(K35="El riesgo afecta la imagen de de la entidad con efecto publicitario sostenido a nivel del sector justicia","80%",IF(K35="El riesgo afecta la imagen de la entidad a nivel nacional, con efecto publicitarios sostenible a nivel país","100%",IF(K35="Impacto que afecte la ejecución presupuestal en un valor ≥0,5%.","20%",IF(K35="Impacto que afecte la ejecución presupuestal en un valor ≥1%.","40%",IF(K35="Impacto que afecte la ejecución presupuestal en un valor ≥5%.","60%",IF(K35="Impacto que afecte la ejecución presupuestal en un valor ≥20%.","80%",IF(K35="Impacto que afecte la ejecución presupuestal en un valor ≥50%.","100%",IF(K35="Incumplimiento máximo del 5% de la meta planeada","20%",IF(K35="Incumplimiento máximo del 15% de la meta planeada","40%",IF(K35="Incumplimiento máximo del 20% de la meta planeada","60%",IF(K35="Incumplimiento máximo del 50% de la meta planeada","80%",IF(K35="Incumplimiento máximo del 80% de la meta planeada","100%",IF(K35="Cualquier afectación a la violacion de los derechos de los ciudadanos se considera con consecuencias altas","80%",IF(K35="Cualquier afectación a la violacion de los derechos de los ciudadanos se considera con consecuencias desastrosas","100%",IF(K35="Afecta la Prestación del Servicio de Administración de Justicia en 5%","20%",IF(K35="Afecta la Prestación del Servicio de Administración de Justicia en 10%","40%",IF(K35="Afecta la Prestación del Servicio de Administración de Justicia en 15%","60%",IF(K35="Afecta la Prestación del Servicio de Administración de Justicia en 20%","80%",IF(K35="Afecta la Prestación del Servicio de Administración de Justicia en más del 50%","100%",IF(K35="Cualquier acto indebido de los servidores judiciales genera altas consecuencias para la entidad","80%",IF(K35="Cualquier acto indebido de los servidores judiciales genera consecuencias desastrosas para la entidad","100%",IF(K35="Si el hecho llegara a presentarse, tendría consecuencias o efectos mínimos sobre la entidad","20%",IF(K35="Si el hecho llegara a presentarse, tendría bajo impacto o efecto sobre la entidad","40%",IF(K35="Si el hecho llegara a presentarse, tendría medianas consecuencias o efectos sobre la entidad","60%",IF(K35="Si el hecho llegara a presentarse, tendría altas consecuencias o efectos sobre la entidad","80%",IF(K35="Si el hecho llegara a presentarse, tendría desastrosas consecuencias o efectos sobre la entidad","100%")))))))))))))))))))))))))))))</f>
        <v>60%</v>
      </c>
      <c r="N35" s="414" t="str">
        <f>VLOOKUP((I35&amp;L35),Hoja1!$B$4:$C$28,2,0)</f>
        <v xml:space="preserve">Alto </v>
      </c>
      <c r="O35" s="215">
        <v>1</v>
      </c>
      <c r="P35" s="219" t="s">
        <v>672</v>
      </c>
      <c r="Q35" s="215" t="str">
        <f t="shared" ref="Q35:Q39" si="18">IF(R35="Preventivo","Probabilidad",IF(R35="Detectivo","Probabilidad", IF(R35="Correctivo","Impacto")))</f>
        <v>Probabilidad</v>
      </c>
      <c r="R35" s="215" t="s">
        <v>52</v>
      </c>
      <c r="S35" s="215" t="s">
        <v>57</v>
      </c>
      <c r="T35" s="216">
        <f>VLOOKUP(R35&amp;S35,Hoja1!$Q$4:$R$9,2,0)</f>
        <v>0.45</v>
      </c>
      <c r="U35" s="215" t="s">
        <v>59</v>
      </c>
      <c r="V35" s="215" t="s">
        <v>62</v>
      </c>
      <c r="W35" s="215" t="s">
        <v>65</v>
      </c>
      <c r="X35" s="216">
        <f>IF(Q35="Probabilidad",($J$30*T35),IF(Q35="Impacto"," "))</f>
        <v>0.45</v>
      </c>
      <c r="Y35" s="216" t="str">
        <f>IF(Z35&lt;=20%,'Tabla probabilidad'!$B$5,IF(Z35&lt;=40%,'Tabla probabilidad'!$B$6,IF(Z35&lt;=60%,'Tabla probabilidad'!$B$7,IF(Z35&lt;=80%,'Tabla probabilidad'!$B$8,IF(Z35&lt;=100%,'Tabla probabilidad'!$B$9)))))</f>
        <v>Media</v>
      </c>
      <c r="Z35" s="216">
        <f>IF(R35="Preventivo",($J$30-($J$30*T35)),IF(R35="Detectivo",($J$30-($J$30*T35)),IF(R35="Correctivo",($J$30))))</f>
        <v>0.55000000000000004</v>
      </c>
      <c r="AA35" s="416" t="str">
        <f>IF(AB35&lt;=20%,'Tabla probabilidad'!$B$5,IF(AB35&lt;=40%,'Tabla probabilidad'!$B$6,IF(AB35&lt;=60%,'Tabla probabilidad'!$B$7,IF(AB35&lt;=80%,'Tabla probabilidad'!$B$8,IF(AB35&lt;=100%,'Tabla probabilidad'!$B$9)))))</f>
        <v>Media</v>
      </c>
      <c r="AB35" s="416">
        <f>AVERAGE(Z35:Z39)</f>
        <v>0.53750000000000009</v>
      </c>
      <c r="AC35" s="216" t="str">
        <f t="shared" ref="AC35:AC39" si="19">IF(AD35&lt;=20%,"Leve",IF(AD35&lt;=40%,"Menor",IF(AD35&lt;=60%,"Moderado",IF(AD35&lt;=80%,"Mayor",IF(AD35&lt;=100%,"Catastrófico")))))</f>
        <v>Moderado</v>
      </c>
      <c r="AD35" s="216">
        <f>IF(Q35="Probabilidad",(($M$30-0)),IF(Q35="Impacto",($M$30-($M$30*T35))))</f>
        <v>0.6</v>
      </c>
      <c r="AE35" s="416" t="str">
        <f>IF(AF35&lt;=20%,"Leve",IF(AF35&lt;=40%,"Menor",IF(AF35&lt;=60%,"Moderado",IF(AF35&lt;=80%,"Mayor",IF(AF35&lt;=100%,"Catastrófico")))))</f>
        <v>Moderado</v>
      </c>
      <c r="AF35" s="416">
        <f>AVERAGE(AD35:AD39)</f>
        <v>0.6</v>
      </c>
      <c r="AG35" s="408" t="str">
        <f>VLOOKUP(AA35&amp;AE35,Hoja1!$B$4:$C$28,2,0)</f>
        <v>Moderado</v>
      </c>
      <c r="AH35" s="414" t="s">
        <v>330</v>
      </c>
      <c r="AI35" s="414"/>
      <c r="AJ35" s="414"/>
      <c r="AK35" s="414"/>
      <c r="AL35" s="414"/>
      <c r="AM35" s="414"/>
      <c r="AN35" s="414"/>
    </row>
    <row r="36" spans="1:40" ht="98.25" customHeight="1" x14ac:dyDescent="0.25">
      <c r="A36" s="409"/>
      <c r="B36" s="409"/>
      <c r="C36" s="414"/>
      <c r="D36" s="419"/>
      <c r="E36" s="409"/>
      <c r="F36" s="409"/>
      <c r="G36" s="414"/>
      <c r="H36" s="414"/>
      <c r="I36" s="420"/>
      <c r="J36" s="421"/>
      <c r="K36" s="414"/>
      <c r="L36" s="415"/>
      <c r="M36" s="415"/>
      <c r="N36" s="414"/>
      <c r="O36" s="215">
        <v>2</v>
      </c>
      <c r="P36" s="219" t="s">
        <v>673</v>
      </c>
      <c r="Q36" s="215" t="str">
        <f t="shared" si="18"/>
        <v>Probabilidad</v>
      </c>
      <c r="R36" s="215" t="s">
        <v>52</v>
      </c>
      <c r="S36" s="215" t="s">
        <v>57</v>
      </c>
      <c r="T36" s="216">
        <f>VLOOKUP(R36&amp;S36,Hoja1!$Q$4:$R$9,2,0)</f>
        <v>0.45</v>
      </c>
      <c r="U36" s="215" t="s">
        <v>59</v>
      </c>
      <c r="V36" s="215" t="s">
        <v>62</v>
      </c>
      <c r="W36" s="215" t="s">
        <v>65</v>
      </c>
      <c r="X36" s="216">
        <f t="shared" ref="X36:X39" si="20">IF(Q36="Probabilidad",($J$30*T36),IF(Q36="Impacto"," "))</f>
        <v>0.45</v>
      </c>
      <c r="Y36" s="216" t="str">
        <f>IF(Z36&lt;=20%,'Tabla probabilidad'!$B$5,IF(Z36&lt;=40%,'Tabla probabilidad'!$B$6,IF(Z36&lt;=60%,'Tabla probabilidad'!$B$7,IF(Z36&lt;=80%,'Tabla probabilidad'!$B$8,IF(Z36&lt;=100%,'Tabla probabilidad'!$B$9)))))</f>
        <v>Media</v>
      </c>
      <c r="Z36" s="216">
        <f t="shared" ref="Z36:Z39" si="21">IF(R36="Preventivo",($J$30-($J$30*T36)),IF(R36="Detectivo",($J$30-($J$30*T36)),IF(R36="Correctivo",($J$30))))</f>
        <v>0.55000000000000004</v>
      </c>
      <c r="AA36" s="417"/>
      <c r="AB36" s="417"/>
      <c r="AC36" s="216" t="str">
        <f t="shared" si="19"/>
        <v>Moderado</v>
      </c>
      <c r="AD36" s="216">
        <f t="shared" ref="AD36:AD39" si="22">IF(Q36="Probabilidad",(($M$30-0)),IF(Q36="Impacto",($M$30-($M$30*T36))))</f>
        <v>0.6</v>
      </c>
      <c r="AE36" s="417"/>
      <c r="AF36" s="417"/>
      <c r="AG36" s="409"/>
      <c r="AH36" s="414"/>
      <c r="AI36" s="414"/>
      <c r="AJ36" s="414"/>
      <c r="AK36" s="414"/>
      <c r="AL36" s="414"/>
      <c r="AM36" s="414"/>
      <c r="AN36" s="414"/>
    </row>
    <row r="37" spans="1:40" ht="78" customHeight="1" x14ac:dyDescent="0.25">
      <c r="A37" s="409"/>
      <c r="B37" s="409"/>
      <c r="C37" s="414"/>
      <c r="D37" s="419"/>
      <c r="E37" s="409"/>
      <c r="F37" s="409"/>
      <c r="G37" s="414"/>
      <c r="H37" s="414"/>
      <c r="I37" s="420"/>
      <c r="J37" s="421"/>
      <c r="K37" s="414"/>
      <c r="L37" s="415"/>
      <c r="M37" s="415"/>
      <c r="N37" s="414"/>
      <c r="O37" s="215">
        <v>3</v>
      </c>
      <c r="P37" s="218" t="s">
        <v>405</v>
      </c>
      <c r="Q37" s="215" t="str">
        <f t="shared" si="18"/>
        <v>Probabilidad</v>
      </c>
      <c r="R37" s="215" t="s">
        <v>52</v>
      </c>
      <c r="S37" s="215" t="s">
        <v>57</v>
      </c>
      <c r="T37" s="216">
        <f>VLOOKUP(R37&amp;S37,Hoja1!$Q$4:$R$9,2,0)</f>
        <v>0.45</v>
      </c>
      <c r="U37" s="215" t="s">
        <v>60</v>
      </c>
      <c r="V37" s="215" t="s">
        <v>62</v>
      </c>
      <c r="W37" s="215" t="s">
        <v>66</v>
      </c>
      <c r="X37" s="216">
        <f t="shared" si="20"/>
        <v>0.45</v>
      </c>
      <c r="Y37" s="216" t="str">
        <f>IF(Z37&lt;=20%,'Tabla probabilidad'!$B$5,IF(Z37&lt;=40%,'Tabla probabilidad'!$B$6,IF(Z37&lt;=60%,'Tabla probabilidad'!$B$7,IF(Z37&lt;=80%,'Tabla probabilidad'!$B$8,IF(Z37&lt;=100%,'Tabla probabilidad'!$B$9)))))</f>
        <v>Media</v>
      </c>
      <c r="Z37" s="216">
        <f t="shared" si="21"/>
        <v>0.55000000000000004</v>
      </c>
      <c r="AA37" s="417"/>
      <c r="AB37" s="417"/>
      <c r="AC37" s="216" t="str">
        <f t="shared" si="19"/>
        <v>Moderado</v>
      </c>
      <c r="AD37" s="216">
        <f t="shared" si="22"/>
        <v>0.6</v>
      </c>
      <c r="AE37" s="417"/>
      <c r="AF37" s="417"/>
      <c r="AG37" s="409"/>
      <c r="AH37" s="414"/>
      <c r="AI37" s="414"/>
      <c r="AJ37" s="414"/>
      <c r="AK37" s="414"/>
      <c r="AL37" s="414"/>
      <c r="AM37" s="414"/>
      <c r="AN37" s="414"/>
    </row>
    <row r="38" spans="1:40" ht="77.25" customHeight="1" x14ac:dyDescent="0.25">
      <c r="A38" s="409"/>
      <c r="B38" s="409"/>
      <c r="C38" s="414"/>
      <c r="D38" s="419"/>
      <c r="E38" s="409"/>
      <c r="F38" s="409"/>
      <c r="G38" s="414"/>
      <c r="H38" s="414"/>
      <c r="I38" s="420"/>
      <c r="J38" s="421"/>
      <c r="K38" s="414"/>
      <c r="L38" s="415"/>
      <c r="M38" s="415"/>
      <c r="N38" s="414"/>
      <c r="O38" s="215">
        <v>4</v>
      </c>
      <c r="P38" s="200" t="s">
        <v>674</v>
      </c>
      <c r="Q38" s="331" t="str">
        <f t="shared" si="18"/>
        <v>Probabilidad</v>
      </c>
      <c r="R38" s="215" t="s">
        <v>52</v>
      </c>
      <c r="S38" s="215" t="s">
        <v>56</v>
      </c>
      <c r="T38" s="216">
        <f>VLOOKUP(R38&amp;S38,Hoja1!$Q$4:$R$9,2,0)</f>
        <v>0.5</v>
      </c>
      <c r="U38" s="215" t="s">
        <v>59</v>
      </c>
      <c r="V38" s="215" t="s">
        <v>62</v>
      </c>
      <c r="W38" s="215" t="s">
        <v>65</v>
      </c>
      <c r="X38" s="216">
        <f t="shared" si="20"/>
        <v>0.5</v>
      </c>
      <c r="Y38" s="216" t="str">
        <f>IF(Z38&lt;=20%,'Tabla probabilidad'!$B$5,IF(Z38&lt;=40%,'Tabla probabilidad'!$B$6,IF(Z38&lt;=60%,'Tabla probabilidad'!$B$7,IF(Z38&lt;=80%,'Tabla probabilidad'!$B$8,IF(Z38&lt;=100%,'Tabla probabilidad'!$B$9)))))</f>
        <v>Media</v>
      </c>
      <c r="Z38" s="216">
        <f t="shared" si="21"/>
        <v>0.5</v>
      </c>
      <c r="AA38" s="417"/>
      <c r="AB38" s="417"/>
      <c r="AC38" s="216" t="str">
        <f t="shared" si="19"/>
        <v>Moderado</v>
      </c>
      <c r="AD38" s="216">
        <f t="shared" si="22"/>
        <v>0.6</v>
      </c>
      <c r="AE38" s="417"/>
      <c r="AF38" s="417"/>
      <c r="AG38" s="409"/>
      <c r="AH38" s="414"/>
      <c r="AI38" s="414"/>
      <c r="AJ38" s="414"/>
      <c r="AK38" s="414"/>
      <c r="AL38" s="414"/>
      <c r="AM38" s="414"/>
      <c r="AN38" s="414"/>
    </row>
    <row r="39" spans="1:40" ht="51" customHeight="1" thickBot="1" x14ac:dyDescent="0.3">
      <c r="A39" s="410"/>
      <c r="B39" s="410"/>
      <c r="C39" s="414"/>
      <c r="D39" s="419"/>
      <c r="E39" s="410"/>
      <c r="F39" s="410"/>
      <c r="G39" s="414"/>
      <c r="H39" s="414"/>
      <c r="I39" s="420"/>
      <c r="J39" s="421"/>
      <c r="K39" s="414"/>
      <c r="L39" s="415"/>
      <c r="M39" s="415"/>
      <c r="N39" s="414"/>
      <c r="O39" s="215"/>
      <c r="P39" s="200"/>
      <c r="Q39" s="331" t="b">
        <f t="shared" si="18"/>
        <v>0</v>
      </c>
      <c r="R39" s="215"/>
      <c r="S39" s="215"/>
      <c r="T39" s="216" t="e">
        <f>VLOOKUP(R39&amp;S39,Hoja1!$Q$4:$R$9,2,0)</f>
        <v>#N/A</v>
      </c>
      <c r="U39" s="215"/>
      <c r="V39" s="215"/>
      <c r="W39" s="215"/>
      <c r="X39" s="216" t="b">
        <f t="shared" si="20"/>
        <v>0</v>
      </c>
      <c r="Y39" s="216" t="b">
        <f>IF(Z39&lt;=20%,'Tabla probabilidad'!$B$5,IF(Z39&lt;=40%,'Tabla probabilidad'!$B$6,IF(Z39&lt;=60%,'Tabla probabilidad'!$B$7,IF(Z39&lt;=80%,'Tabla probabilidad'!$B$8,IF(Z39&lt;=100%,'Tabla probabilidad'!$B$9)))))</f>
        <v>0</v>
      </c>
      <c r="Z39" s="216" t="b">
        <f t="shared" si="21"/>
        <v>0</v>
      </c>
      <c r="AA39" s="418"/>
      <c r="AB39" s="418"/>
      <c r="AC39" s="216" t="b">
        <f t="shared" si="19"/>
        <v>0</v>
      </c>
      <c r="AD39" s="216" t="b">
        <f t="shared" si="22"/>
        <v>0</v>
      </c>
      <c r="AE39" s="418"/>
      <c r="AF39" s="418"/>
      <c r="AG39" s="410"/>
      <c r="AH39" s="414"/>
      <c r="AI39" s="414"/>
      <c r="AJ39" s="414"/>
      <c r="AK39" s="414"/>
      <c r="AL39" s="414"/>
      <c r="AM39" s="414"/>
      <c r="AN39" s="414"/>
    </row>
    <row r="40" spans="1:40" ht="66.75" customHeight="1" thickBot="1" x14ac:dyDescent="0.3">
      <c r="A40" s="414">
        <v>7</v>
      </c>
      <c r="B40" s="422" t="s">
        <v>471</v>
      </c>
      <c r="C40" s="414" t="s">
        <v>370</v>
      </c>
      <c r="D40" s="426" t="s">
        <v>656</v>
      </c>
      <c r="E40" s="414" t="s">
        <v>369</v>
      </c>
      <c r="F40" s="414" t="s">
        <v>374</v>
      </c>
      <c r="G40" s="414" t="s">
        <v>355</v>
      </c>
      <c r="H40" s="414">
        <v>20000</v>
      </c>
      <c r="I40" s="420" t="str">
        <f>IF(H40&lt;=2,'Tabla probabilidad'!$B$5,IF(H40&lt;=24,'Tabla probabilidad'!$B$6,IF(H40&lt;=500,'Tabla probabilidad'!$B$7,IF(H40&lt;=5000,'Tabla probabilidad'!$B$8,IF(H40&gt;5000,'Tabla probabilidad'!$B$9)))))</f>
        <v>Muy Alta</v>
      </c>
      <c r="J40" s="421">
        <f>IF(H40&lt;=2,'Tabla probabilidad'!$D$5,IF(H40&lt;=24,'Tabla probabilidad'!$D$6,IF(H40&lt;=500,'Tabla probabilidad'!$D$7,IF(H40&lt;=5000,'Tabla probabilidad'!$D$8,IF(H40&gt;5000,'Tabla probabilidad'!$D$9)))))</f>
        <v>1</v>
      </c>
      <c r="K40" s="414" t="s">
        <v>367</v>
      </c>
      <c r="L40" s="414" t="str">
        <f>IF(K40="El riesgo afecta la imagen de alguna área de la organización","Leve",IF(K40="El riesgo afecta la imagen de la entidad internamente, de conocimiento general, nivel interno, alta dirección, contratista y/o de provedores","Menor",IF(K40="El riesgo afecta la imagen de la entidad con algunos usuarios de relevancia frente al logro de los objetivos","Moderado",IF(K40="El riesgo afecta la imagen de de la entidad con efecto publicitario sostenido a nivel del sector justicia","Mayor",IF(K40="El riesgo afecta la imagen de la entidad a nivel nacional, con efecto publicitarios sostenible a nivel país","Catastrófico",IF(K40="Impacto que afecte la ejecución presupuestal en un valor ≥0,5%.","Leve",IF(K40="Impacto que afecte la ejecución presupuestal en un valor ≥1%.","Menor",IF(K40="Impacto que afecte la ejecución presupuestal en un valor ≥5%.","Moderado",IF(K40="Impacto que afecte la ejecución presupuestal en un valor ≥20%.","Mayor",IF(K40="Impacto que afecte la ejecución presupuestal en un valor ≥50%.","Catastrófico",IF(K40="Incumplimiento máximo del 5% de la meta planeada","Leve",IF(K40="Incumplimiento máximo del 15% de la meta planeada","Menor",IF(K40="Incumplimiento máximo del 20% de la meta planeada","Moderado",IF(K40="Incumplimiento máximo del 50% de la meta planeada","Mayor",IF(K40="Incumplimiento máximo del 80% de la meta planeada","Catastrófico",IF(K40="Cualquier afectación a la violacion de los derechos de los ciudadanos se considera con consecuencias altas","Mayor",IF(K40="Cualquier afectación a la violacion de los derechos de los ciudadanos se considera con consecuencias desastrosas","Catastrófico",IF(K40="Afecta la Prestación del Servicio de Administración de Justicia en 5%","Leve",IF(K40="Afecta la Prestación del Servicio de Administración de Justicia en 10%","Menor",IF(K40="Afecta la Prestación del Servicio de Administración de Justicia en 15%","Moderado",IF(K40="Afecta la Prestación del Servicio de Administración de Justicia en 20%","Mayor",IF(K40="Afecta la Prestación del Servicio de Administración de Justicia en más del 50%","Catastrófico",IF(K40="Cualquier acto indebido de los servidores judiciales genera altas consecuencias para la entidad","Mayor",IF(K40="Cualquier acto indebido de los servidores judiciales genera consecuencias desastrosas para la entidad","Catastrófico",IF(K40="Si el hecho llegara a presentarse, tendría consecuencias o efectos mínimos sobre la entidad","Leve",IF(K40="Si el hecho llegara a presentarse, tendría bajo impacto o efecto sobre la entidad","Menor",IF(K40="Si el hecho llegara a presentarse, tendría medianas consecuencias o efectos sobre la entidad","Moderado",IF(K40="Si el hecho llegara a presentarse, tendría altas consecuencias o efectos sobre la entidad","Mayor",IF(K40="Si el hecho llegara a presentarse, tendría desastrosas consecuencias o efectos sobre la entidad","Catastrófico")))))))))))))))))))))))))))))</f>
        <v>Mayor</v>
      </c>
      <c r="M40" s="414" t="str">
        <f>IF(K40="El riesgo afecta la imagen de alguna área de la organización","20%",IF(K40="El riesgo afecta la imagen de la entidad internamente, de conocimiento general, nivel interno, alta dirección, contratista y/o de provedores","40%",IF(K40="El riesgo afecta la imagen de la entidad con algunos usuarios de relevancia frente al logro de los objetivos","60%",IF(K40="El riesgo afecta la imagen de de la entidad con efecto publicitario sostenido a nivel del sector justicia","80%",IF(K40="El riesgo afecta la imagen de la entidad a nivel nacional, con efecto publicitarios sostenible a nivel país","100%",IF(K40="Impacto que afecte la ejecución presupuestal en un valor ≥0,5%.","20%",IF(K40="Impacto que afecte la ejecución presupuestal en un valor ≥1%.","40%",IF(K40="Impacto que afecte la ejecución presupuestal en un valor ≥5%.","60%",IF(K40="Impacto que afecte la ejecución presupuestal en un valor ≥20%.","80%",IF(K40="Impacto que afecte la ejecución presupuestal en un valor ≥50%.","100%",IF(K40="Incumplimiento máximo del 5% de la meta planeada","20%",IF(K40="Incumplimiento máximo del 15% de la meta planeada","40%",IF(K40="Incumplimiento máximo del 20% de la meta planeada","60%",IF(K40="Incumplimiento máximo del 50% de la meta planeada","80%",IF(K40="Incumplimiento máximo del 80% de la meta planeada","100%",IF(K40="Cualquier afectación a la violacion de los derechos de los ciudadanos se considera con consecuencias altas","80%",IF(K40="Cualquier afectación a la violacion de los derechos de los ciudadanos se considera con consecuencias desastrosas","100%",IF(K40="Afecta la Prestación del Servicio de Administración de Justicia en 5%","20%",IF(K40="Afecta la Prestación del Servicio de Administración de Justicia en 10%","40%",IF(K40="Afecta la Prestación del Servicio de Administración de Justicia en 15%","60%",IF(K40="Afecta la Prestación del Servicio de Administración de Justicia en 20%","80%",IF(K40="Afecta la Prestación del Servicio de Administración de Justicia en más del 50%","100%",IF(K40="Cualquier acto indebido de los servidores judiciales genera altas consecuencias para la entidad","80%",IF(K40="Cualquier acto indebido de los servidores judiciales genera consecuencias desastrosas para la entidad","100%",IF(K40="Si el hecho llegara a presentarse, tendría consecuencias o efectos mínimos sobre la entidad","20%",IF(K40="Si el hecho llegara a presentarse, tendría bajo impacto o efecto sobre la entidad","40%",IF(K40="Si el hecho llegara a presentarse, tendría medianas consecuencias o efectos sobre la entidad","60%",IF(K40="Si el hecho llegara a presentarse, tendría altas consecuencias o efectos sobre la entidad","80%",IF(K40="Si el hecho llegara a presentarse, tendría desastrosas consecuencias o efectos sobre la entidad","100%")))))))))))))))))))))))))))))</f>
        <v>80%</v>
      </c>
      <c r="N40" s="414" t="str">
        <f>VLOOKUP((I40&amp;L40),Hoja1!$B$4:$C$28,2,0)</f>
        <v xml:space="preserve">Alto </v>
      </c>
      <c r="O40" s="192">
        <v>1</v>
      </c>
      <c r="P40" s="207" t="s">
        <v>371</v>
      </c>
      <c r="Q40" s="192" t="str">
        <f t="shared" si="0"/>
        <v>Probabilidad</v>
      </c>
      <c r="R40" s="192" t="s">
        <v>52</v>
      </c>
      <c r="S40" s="192" t="s">
        <v>57</v>
      </c>
      <c r="T40" s="193">
        <f>VLOOKUP(R40&amp;S40,Hoja1!$Q$4:$R$9,2,0)</f>
        <v>0.45</v>
      </c>
      <c r="U40" s="192" t="s">
        <v>59</v>
      </c>
      <c r="V40" s="192" t="s">
        <v>62</v>
      </c>
      <c r="W40" s="192" t="s">
        <v>65</v>
      </c>
      <c r="X40" s="193">
        <f>IF(Q40="Probabilidad",($J$40*T40),IF(Q40="Impacto"," "))</f>
        <v>0.45</v>
      </c>
      <c r="Y40" s="193" t="str">
        <f>IF(Z40&lt;=20%,'Tabla probabilidad'!$B$5,IF(Z40&lt;=40%,'Tabla probabilidad'!$B$6,IF(Z40&lt;=60%,'Tabla probabilidad'!$B$7,IF(Z40&lt;=80%,'Tabla probabilidad'!$B$8,IF(Z40&lt;=100%,'Tabla probabilidad'!$B$9)))))</f>
        <v>Media</v>
      </c>
      <c r="Z40" s="193">
        <f>IF(R40="Preventivo",(J40-(J40*T40)),IF(R40="Detectivo",(J40-(J40*T40)),IF(R40="Correctivo",(J40))))</f>
        <v>0.55000000000000004</v>
      </c>
      <c r="AA40" s="416" t="str">
        <f>IF(AB40&lt;=20%,'Tabla probabilidad'!$B$5,IF(AB40&lt;=40%,'Tabla probabilidad'!$B$6,IF(AB40&lt;=60%,'Tabla probabilidad'!$B$7,IF(AB40&lt;=80%,'Tabla probabilidad'!$B$8,IF(AB40&lt;=100%,'Tabla probabilidad'!$B$9)))))</f>
        <v>Media</v>
      </c>
      <c r="AB40" s="416">
        <f>AVERAGE(Z40:Z44)</f>
        <v>0.55000000000000004</v>
      </c>
      <c r="AC40" s="193" t="str">
        <f t="shared" si="1"/>
        <v>Mayor</v>
      </c>
      <c r="AD40" s="193">
        <f>IF(Q40="Probabilidad",(($M$40-0)),IF(Q40="Impacto",($M$40-($M$40*T40))))</f>
        <v>0.8</v>
      </c>
      <c r="AE40" s="416" t="str">
        <f>IF(AF40&lt;=20%,"Leve",IF(AF40&lt;=40%,"Menor",IF(AF40&lt;=60%,"Moderado",IF(AF40&lt;=80%,"Mayor",IF(AF40&lt;=100%,"Catastrófico")))))</f>
        <v>Mayor</v>
      </c>
      <c r="AF40" s="416">
        <f>AVERAGE(AD40:AD44)</f>
        <v>0.8</v>
      </c>
      <c r="AG40" s="408" t="str">
        <f>VLOOKUP(AA40&amp;AE40,Hoja1!$B$4:$C$28,2,0)</f>
        <v xml:space="preserve">Alto </v>
      </c>
      <c r="AH40" s="414" t="s">
        <v>330</v>
      </c>
      <c r="AI40" s="414"/>
      <c r="AJ40" s="414"/>
      <c r="AK40" s="414"/>
      <c r="AL40" s="414"/>
      <c r="AM40" s="414"/>
      <c r="AN40" s="414"/>
    </row>
    <row r="41" spans="1:40" ht="48.75" customHeight="1" x14ac:dyDescent="0.25">
      <c r="A41" s="414"/>
      <c r="B41" s="423"/>
      <c r="C41" s="414"/>
      <c r="D41" s="427"/>
      <c r="E41" s="414"/>
      <c r="F41" s="414"/>
      <c r="G41" s="414"/>
      <c r="H41" s="414"/>
      <c r="I41" s="420"/>
      <c r="J41" s="421"/>
      <c r="K41" s="414"/>
      <c r="L41" s="415"/>
      <c r="M41" s="415"/>
      <c r="N41" s="414"/>
      <c r="O41" s="192">
        <v>2</v>
      </c>
      <c r="P41" s="207" t="s">
        <v>372</v>
      </c>
      <c r="Q41" s="192" t="str">
        <f t="shared" si="0"/>
        <v>Probabilidad</v>
      </c>
      <c r="R41" s="192" t="s">
        <v>52</v>
      </c>
      <c r="S41" s="192" t="s">
        <v>57</v>
      </c>
      <c r="T41" s="193">
        <f>VLOOKUP(R41&amp;S41,Hoja1!$Q$4:$R$9,2,0)</f>
        <v>0.45</v>
      </c>
      <c r="U41" s="192" t="s">
        <v>59</v>
      </c>
      <c r="V41" s="192" t="s">
        <v>62</v>
      </c>
      <c r="W41" s="192" t="s">
        <v>65</v>
      </c>
      <c r="X41" s="193">
        <f t="shared" ref="X41:X44" si="23">IF(Q41="Probabilidad",($J$40*T41),IF(Q41="Impacto"," "))</f>
        <v>0.45</v>
      </c>
      <c r="Y41" s="193" t="str">
        <f>IF(Z41&lt;=20%,'Tabla probabilidad'!$B$5,IF(Z41&lt;=40%,'Tabla probabilidad'!$B$6,IF(Z41&lt;=60%,'Tabla probabilidad'!$B$7,IF(Z41&lt;=80%,'Tabla probabilidad'!$B$8,IF(Z41&lt;=100%,'Tabla probabilidad'!$B$9)))))</f>
        <v>Media</v>
      </c>
      <c r="Z41" s="193">
        <f>IF(R41="Preventivo",(J40-(J40*T41)),IF(R41="Detectivo",(J40-(J40*T41)),IF(R41="Correctivo",(J40))))</f>
        <v>0.55000000000000004</v>
      </c>
      <c r="AA41" s="417"/>
      <c r="AB41" s="417"/>
      <c r="AC41" s="193" t="str">
        <f t="shared" si="1"/>
        <v>Mayor</v>
      </c>
      <c r="AD41" s="193">
        <f t="shared" ref="AD41:AD44" si="24">IF(Q41="Probabilidad",(($M$40-0)),IF(Q41="Impacto",($M$40-($M$40*T41))))</f>
        <v>0.8</v>
      </c>
      <c r="AE41" s="417"/>
      <c r="AF41" s="417"/>
      <c r="AG41" s="409"/>
      <c r="AH41" s="414"/>
      <c r="AI41" s="414"/>
      <c r="AJ41" s="414"/>
      <c r="AK41" s="414"/>
      <c r="AL41" s="414"/>
      <c r="AM41" s="414"/>
      <c r="AN41" s="414"/>
    </row>
    <row r="42" spans="1:40" ht="76.5" customHeight="1" x14ac:dyDescent="0.25">
      <c r="A42" s="414"/>
      <c r="B42" s="423"/>
      <c r="C42" s="414"/>
      <c r="D42" s="427"/>
      <c r="E42" s="414"/>
      <c r="F42" s="414"/>
      <c r="G42" s="414"/>
      <c r="H42" s="414"/>
      <c r="I42" s="420"/>
      <c r="J42" s="421"/>
      <c r="K42" s="414"/>
      <c r="L42" s="415"/>
      <c r="M42" s="415"/>
      <c r="N42" s="414"/>
      <c r="O42" s="192">
        <v>3</v>
      </c>
      <c r="P42" s="208" t="s">
        <v>373</v>
      </c>
      <c r="Q42" s="192" t="str">
        <f t="shared" si="0"/>
        <v>Probabilidad</v>
      </c>
      <c r="R42" s="192" t="s">
        <v>52</v>
      </c>
      <c r="S42" s="192" t="s">
        <v>57</v>
      </c>
      <c r="T42" s="193">
        <f>VLOOKUP(R42&amp;S42,Hoja1!$Q$4:$R$9,2,0)</f>
        <v>0.45</v>
      </c>
      <c r="U42" s="192" t="s">
        <v>59</v>
      </c>
      <c r="V42" s="192" t="s">
        <v>62</v>
      </c>
      <c r="W42" s="192" t="s">
        <v>65</v>
      </c>
      <c r="X42" s="193">
        <f t="shared" si="23"/>
        <v>0.45</v>
      </c>
      <c r="Y42" s="193" t="str">
        <f>IF(Z42&lt;=20%,'Tabla probabilidad'!$B$5,IF(Z42&lt;=40%,'Tabla probabilidad'!$B$6,IF(Z42&lt;=60%,'Tabla probabilidad'!$B$7,IF(Z42&lt;=80%,'Tabla probabilidad'!$B$8,IF(Z42&lt;=100%,'Tabla probabilidad'!$B$9)))))</f>
        <v>Media</v>
      </c>
      <c r="Z42" s="193">
        <f>IF(R42="Preventivo",(J40-(J40*T42)),IF(R42="Detectivo",(J40-(J40*T42)),IF(R42="Correctivo",(J40))))</f>
        <v>0.55000000000000004</v>
      </c>
      <c r="AA42" s="417"/>
      <c r="AB42" s="417"/>
      <c r="AC42" s="193" t="str">
        <f t="shared" si="1"/>
        <v>Mayor</v>
      </c>
      <c r="AD42" s="193">
        <f t="shared" si="24"/>
        <v>0.8</v>
      </c>
      <c r="AE42" s="417"/>
      <c r="AF42" s="417"/>
      <c r="AG42" s="409"/>
      <c r="AH42" s="414"/>
      <c r="AI42" s="414"/>
      <c r="AJ42" s="414"/>
      <c r="AK42" s="414"/>
      <c r="AL42" s="414"/>
      <c r="AM42" s="414"/>
      <c r="AN42" s="414"/>
    </row>
    <row r="43" spans="1:40" ht="54" customHeight="1" x14ac:dyDescent="0.25">
      <c r="A43" s="414"/>
      <c r="B43" s="423"/>
      <c r="C43" s="414"/>
      <c r="D43" s="427"/>
      <c r="E43" s="414"/>
      <c r="F43" s="414"/>
      <c r="G43" s="414"/>
      <c r="H43" s="414"/>
      <c r="I43" s="420"/>
      <c r="J43" s="421"/>
      <c r="K43" s="414"/>
      <c r="L43" s="415"/>
      <c r="M43" s="415"/>
      <c r="N43" s="414"/>
      <c r="O43" s="192">
        <v>4</v>
      </c>
      <c r="P43" s="208" t="s">
        <v>375</v>
      </c>
      <c r="Q43" s="192" t="str">
        <f t="shared" si="0"/>
        <v>Probabilidad</v>
      </c>
      <c r="R43" s="192" t="s">
        <v>52</v>
      </c>
      <c r="S43" s="192" t="s">
        <v>57</v>
      </c>
      <c r="T43" s="193">
        <f>VLOOKUP(R43&amp;S43,Hoja1!$Q$4:$R$9,2,0)</f>
        <v>0.45</v>
      </c>
      <c r="U43" s="192" t="s">
        <v>59</v>
      </c>
      <c r="V43" s="192" t="s">
        <v>62</v>
      </c>
      <c r="W43" s="192" t="s">
        <v>65</v>
      </c>
      <c r="X43" s="193">
        <f t="shared" si="23"/>
        <v>0.45</v>
      </c>
      <c r="Y43" s="193" t="str">
        <f>IF(Z43&lt;=20%,'Tabla probabilidad'!$B$5,IF(Z43&lt;=40%,'Tabla probabilidad'!$B$6,IF(Z43&lt;=60%,'Tabla probabilidad'!$B$7,IF(Z43&lt;=80%,'Tabla probabilidad'!$B$8,IF(Z43&lt;=100%,'Tabla probabilidad'!$B$9)))))</f>
        <v>Media</v>
      </c>
      <c r="Z43" s="193">
        <f>IF(R43="Preventivo",(J40-(J40*T43)),IF(R43="Detectivo",(J40-(J40*T43)),IF(R43="Correctivo",(J40))))</f>
        <v>0.55000000000000004</v>
      </c>
      <c r="AA43" s="417"/>
      <c r="AB43" s="417"/>
      <c r="AC43" s="193" t="str">
        <f t="shared" si="1"/>
        <v>Mayor</v>
      </c>
      <c r="AD43" s="193">
        <f t="shared" si="24"/>
        <v>0.8</v>
      </c>
      <c r="AE43" s="417"/>
      <c r="AF43" s="417"/>
      <c r="AG43" s="409"/>
      <c r="AH43" s="414"/>
      <c r="AI43" s="414"/>
      <c r="AJ43" s="414"/>
      <c r="AK43" s="414"/>
      <c r="AL43" s="414"/>
      <c r="AM43" s="414"/>
      <c r="AN43" s="414"/>
    </row>
    <row r="44" spans="1:40" ht="61.5" customHeight="1" x14ac:dyDescent="0.25">
      <c r="A44" s="414"/>
      <c r="B44" s="424"/>
      <c r="C44" s="414"/>
      <c r="D44" s="429"/>
      <c r="E44" s="414"/>
      <c r="F44" s="414"/>
      <c r="G44" s="414"/>
      <c r="H44" s="414"/>
      <c r="I44" s="420"/>
      <c r="J44" s="421"/>
      <c r="K44" s="414"/>
      <c r="L44" s="415"/>
      <c r="M44" s="415"/>
      <c r="N44" s="414"/>
      <c r="O44" s="192">
        <v>5</v>
      </c>
      <c r="P44" s="211" t="s">
        <v>378</v>
      </c>
      <c r="Q44" s="212" t="str">
        <f t="shared" si="0"/>
        <v>Probabilidad</v>
      </c>
      <c r="R44" s="212" t="s">
        <v>52</v>
      </c>
      <c r="S44" s="212" t="s">
        <v>57</v>
      </c>
      <c r="T44" s="213">
        <f>VLOOKUP(R44&amp;S44,Hoja1!$Q$4:$R$9,2,0)</f>
        <v>0.45</v>
      </c>
      <c r="U44" s="212" t="s">
        <v>59</v>
      </c>
      <c r="V44" s="212" t="s">
        <v>62</v>
      </c>
      <c r="W44" s="212" t="s">
        <v>65</v>
      </c>
      <c r="X44" s="193">
        <f t="shared" si="23"/>
        <v>0.45</v>
      </c>
      <c r="Y44" s="193" t="str">
        <f>IF(Z44&lt;=20%,'Tabla probabilidad'!$B$5,IF(Z44&lt;=40%,'Tabla probabilidad'!$B$6,IF(Z44&lt;=60%,'Tabla probabilidad'!$B$7,IF(Z44&lt;=80%,'Tabla probabilidad'!$B$8,IF(Z44&lt;=100%,'Tabla probabilidad'!$B$9)))))</f>
        <v>Media</v>
      </c>
      <c r="Z44" s="193">
        <f>IF(R44="Preventivo",(J40-(J40*T44)),IF(R44="Detectivo",(J40-(J40*T44)),IF(R44="Correctivo",(J40))))</f>
        <v>0.55000000000000004</v>
      </c>
      <c r="AA44" s="418"/>
      <c r="AB44" s="418"/>
      <c r="AC44" s="193" t="str">
        <f t="shared" si="1"/>
        <v>Mayor</v>
      </c>
      <c r="AD44" s="193">
        <f t="shared" si="24"/>
        <v>0.8</v>
      </c>
      <c r="AE44" s="418"/>
      <c r="AF44" s="418"/>
      <c r="AG44" s="410"/>
      <c r="AH44" s="414"/>
      <c r="AI44" s="414"/>
      <c r="AJ44" s="414"/>
      <c r="AK44" s="414"/>
      <c r="AL44" s="414"/>
      <c r="AM44" s="414"/>
      <c r="AN44" s="414"/>
    </row>
    <row r="45" spans="1:40" ht="61.5" customHeight="1" x14ac:dyDescent="0.25">
      <c r="A45" s="414">
        <v>8</v>
      </c>
      <c r="B45" s="408" t="s">
        <v>472</v>
      </c>
      <c r="C45" s="414" t="s">
        <v>466</v>
      </c>
      <c r="D45" s="426" t="s">
        <v>664</v>
      </c>
      <c r="E45" s="414" t="s">
        <v>663</v>
      </c>
      <c r="F45" s="414" t="s">
        <v>665</v>
      </c>
      <c r="G45" s="414" t="s">
        <v>43</v>
      </c>
      <c r="H45" s="414">
        <v>20000</v>
      </c>
      <c r="I45" s="420" t="str">
        <f>IF(H45&lt;=2,'Tabla probabilidad'!$B$5,IF(H45&lt;=24,'Tabla probabilidad'!$B$6,IF(H45&lt;=500,'Tabla probabilidad'!$B$7,IF(H45&lt;=5000,'Tabla probabilidad'!$B$8,IF(H45&gt;5000,'Tabla probabilidad'!$B$9)))))</f>
        <v>Muy Alta</v>
      </c>
      <c r="J45" s="421">
        <f>IF(H45&lt;=2,'Tabla probabilidad'!$D$5,IF(H45&lt;=24,'Tabla probabilidad'!$D$6,IF(H45&lt;=500,'Tabla probabilidad'!$D$7,IF(H45&lt;=5000,'Tabla probabilidad'!$D$8,IF(H45&gt;5000,'Tabla probabilidad'!$D$9)))))</f>
        <v>1</v>
      </c>
      <c r="K45" s="414" t="s">
        <v>359</v>
      </c>
      <c r="L45" s="414" t="str">
        <f>IF(K45="El riesgo afecta la imagen de alguna área de la organización","Leve",IF(K45="El riesgo afecta la imagen de la entidad internamente, de conocimiento general, nivel interno, alta dirección, contratista y/o de provedores","Menor",IF(K45="El riesgo afecta la imagen de la entidad con algunos usuarios de relevancia frente al logro de los objetivos","Moderado",IF(K45="El riesgo afecta la imagen de de la entidad con efecto publicitario sostenido a nivel del sector justicia","Mayor",IF(K45="El riesgo afecta la imagen de la entidad a nivel nacional, con efecto publicitarios sostenible a nivel país","Catastrófico",IF(K45="Impacto que afecte la ejecución presupuestal en un valor ≥0,5%.","Leve",IF(K45="Impacto que afecte la ejecución presupuestal en un valor ≥1%.","Menor",IF(K45="Impacto que afecte la ejecución presupuestal en un valor ≥5%.","Moderado",IF(K45="Impacto que afecte la ejecución presupuestal en un valor ≥20%.","Mayor",IF(K45="Impacto que afecte la ejecución presupuestal en un valor ≥50%.","Catastrófico",IF(K45="Incumplimiento máximo del 5% de la meta planeada","Leve",IF(K45="Incumplimiento máximo del 15% de la meta planeada","Menor",IF(K45="Incumplimiento máximo del 20% de la meta planeada","Moderado",IF(K45="Incumplimiento máximo del 50% de la meta planeada","Mayor",IF(K45="Incumplimiento máximo del 80% de la meta planeada","Catastrófico",IF(K45="Cualquier afectación a la violacion de los derechos de los ciudadanos se considera con consecuencias altas","Mayor",IF(K45="Cualquier afectación a la violacion de los derechos de los ciudadanos se considera con consecuencias desastrosas","Catastrófico",IF(K45="Afecta la Prestación del Servicio de Administración de Justicia en 5%","Leve",IF(K45="Afecta la Prestación del Servicio de Administración de Justicia en 10%","Menor",IF(K45="Afecta la Prestación del Servicio de Administración de Justicia en 15%","Moderado",IF(K45="Afecta la Prestación del Servicio de Administración de Justicia en 20%","Mayor",IF(K45="Afecta la Prestación del Servicio de Administración de Justicia en más del 50%","Catastrófico",IF(K45="Cualquier acto indebido de los servidores judiciales genera altas consecuencias para la entidad","Mayor",IF(K45="Cualquier acto indebido de los servidores judiciales genera consecuencias desastrosas para la entidad","Catastrófico",IF(K45="Si el hecho llegara a presentarse, tendría consecuencias o efectos mínimos sobre la entidad","Leve",IF(K45="Si el hecho llegara a presentarse, tendría bajo impacto o efecto sobre la entidad","Menor",IF(K45="Si el hecho llegara a presentarse, tendría medianas consecuencias o efectos sobre la entidad","Moderado",IF(K45="Si el hecho llegara a presentarse, tendría altas consecuencias o efectos sobre la entidad","Mayor",IF(K45="Si el hecho llegara a presentarse, tendría desastrosas consecuencias o efectos sobre la entidad","Catastrófico")))))))))))))))))))))))))))))</f>
        <v>Mayor</v>
      </c>
      <c r="M45" s="414" t="str">
        <f>IF(K45="El riesgo afecta la imagen de alguna área de la organización","20%",IF(K45="El riesgo afecta la imagen de la entidad internamente, de conocimiento general, nivel interno, alta dirección, contratista y/o de provedores","40%",IF(K45="El riesgo afecta la imagen de la entidad con algunos usuarios de relevancia frente al logro de los objetivos","60%",IF(K45="El riesgo afecta la imagen de de la entidad con efecto publicitario sostenido a nivel del sector justicia","80%",IF(K45="El riesgo afecta la imagen de la entidad a nivel nacional, con efecto publicitarios sostenible a nivel país","100%",IF(K45="Impacto que afecte la ejecución presupuestal en un valor ≥0,5%.","20%",IF(K45="Impacto que afecte la ejecución presupuestal en un valor ≥1%.","40%",IF(K45="Impacto que afecte la ejecución presupuestal en un valor ≥5%.","60%",IF(K45="Impacto que afecte la ejecución presupuestal en un valor ≥20%.","80%",IF(K45="Impacto que afecte la ejecución presupuestal en un valor ≥50%.","100%",IF(K45="Incumplimiento máximo del 5% de la meta planeada","20%",IF(K45="Incumplimiento máximo del 15% de la meta planeada","40%",IF(K45="Incumplimiento máximo del 20% de la meta planeada","60%",IF(K45="Incumplimiento máximo del 50% de la meta planeada","80%",IF(K45="Incumplimiento máximo del 80% de la meta planeada","100%",IF(K45="Cualquier afectación a la violacion de los derechos de los ciudadanos se considera con consecuencias altas","80%",IF(K45="Cualquier afectación a la violacion de los derechos de los ciudadanos se considera con consecuencias desastrosas","100%",IF(K45="Afecta la Prestación del Servicio de Administración de Justicia en 5%","20%",IF(K45="Afecta la Prestación del Servicio de Administración de Justicia en 10%","40%",IF(K45="Afecta la Prestación del Servicio de Administración de Justicia en 15%","60%",IF(K45="Afecta la Prestación del Servicio de Administración de Justicia en 20%","80%",IF(K45="Afecta la Prestación del Servicio de Administración de Justicia en más del 50%","100%",IF(K45="Cualquier acto indebido de los servidores judiciales genera altas consecuencias para la entidad","80%",IF(K45="Cualquier acto indebido de los servidores judiciales genera consecuencias desastrosas para la entidad","100%",IF(K45="Si el hecho llegara a presentarse, tendría consecuencias o efectos mínimos sobre la entidad","20%",IF(K45="Si el hecho llegara a presentarse, tendría bajo impacto o efecto sobre la entidad","40%",IF(K45="Si el hecho llegara a presentarse, tendría medianas consecuencias o efectos sobre la entidad","60%",IF(K45="Si el hecho llegara a presentarse, tendría altas consecuencias o efectos sobre la entidad","80%",IF(K45="Si el hecho llegara a presentarse, tendría desastrosas consecuencias o efectos sobre la entidad","100%")))))))))))))))))))))))))))))</f>
        <v>80%</v>
      </c>
      <c r="N45" s="414" t="str">
        <f>VLOOKUP((I45&amp;L45),Hoja1!$B$4:$C$28,2,0)</f>
        <v xml:space="preserve">Alto </v>
      </c>
      <c r="O45" s="192">
        <v>1</v>
      </c>
      <c r="P45" s="209" t="s">
        <v>478</v>
      </c>
      <c r="Q45" s="192" t="str">
        <f t="shared" si="0"/>
        <v>Probabilidad</v>
      </c>
      <c r="R45" s="192" t="s">
        <v>52</v>
      </c>
      <c r="S45" s="192" t="s">
        <v>57</v>
      </c>
      <c r="T45" s="193">
        <f>VLOOKUP(R45&amp;S45,Hoja1!$Q$4:$R$9,2,0)</f>
        <v>0.45</v>
      </c>
      <c r="U45" s="192" t="s">
        <v>59</v>
      </c>
      <c r="V45" s="192" t="s">
        <v>62</v>
      </c>
      <c r="W45" s="192" t="s">
        <v>65</v>
      </c>
      <c r="X45" s="193">
        <f>IF(Q45="Probabilidad",($J$45*T45),IF(Q45="Impacto"," "))</f>
        <v>0.45</v>
      </c>
      <c r="Y45" s="193" t="str">
        <f>IF(Z45&lt;=20%,'Tabla probabilidad'!$B$5,IF(Z45&lt;=40%,'Tabla probabilidad'!$B$6,IF(Z45&lt;=60%,'Tabla probabilidad'!$B$7,IF(Z45&lt;=80%,'Tabla probabilidad'!$B$8,IF(Z45&lt;=100%,'Tabla probabilidad'!$B$9)))))</f>
        <v>Media</v>
      </c>
      <c r="Z45" s="193">
        <f>IF(R45="Preventivo",(J45-(J45*T45)),IF(R45="Detectivo",(J45-(J45*T45)),IF(R45="Correctivo",(J45))))</f>
        <v>0.55000000000000004</v>
      </c>
      <c r="AA45" s="416" t="str">
        <f>IF(AB45&lt;=20%,'Tabla probabilidad'!$B$5,IF(AB45&lt;=40%,'Tabla probabilidad'!$B$6,IF(AB45&lt;=60%,'Tabla probabilidad'!$B$7,IF(AB45&lt;=80%,'Tabla probabilidad'!$B$8,IF(AB45&lt;=100%,'Tabla probabilidad'!$B$9)))))</f>
        <v>Media</v>
      </c>
      <c r="AB45" s="416">
        <f>AVERAGE(Z45:Z49)</f>
        <v>0.59000000000000008</v>
      </c>
      <c r="AC45" s="193" t="str">
        <f t="shared" si="1"/>
        <v>Mayor</v>
      </c>
      <c r="AD45" s="193">
        <f>IF(Q45="Probabilidad",(($M$45-0)),IF(Q45="Impacto",($M$45-($M$45*T45))))</f>
        <v>0.8</v>
      </c>
      <c r="AE45" s="416" t="str">
        <f>IF(AF45&lt;=20%,"Leve",IF(AF45&lt;=40%,"Menor",IF(AF45&lt;=60%,"Moderado",IF(AF45&lt;=80%,"Mayor",IF(AF45&lt;=100%,"Catastrófico")))))</f>
        <v>Mayor</v>
      </c>
      <c r="AF45" s="416">
        <f>AVERAGE(AD45:AD49)</f>
        <v>0.8</v>
      </c>
      <c r="AG45" s="408" t="str">
        <f>VLOOKUP(AA45&amp;AE45,Hoja1!$B$4:$C$28,2,0)</f>
        <v xml:space="preserve">Alto </v>
      </c>
      <c r="AH45" s="414" t="s">
        <v>330</v>
      </c>
      <c r="AI45" s="414"/>
      <c r="AJ45" s="414"/>
      <c r="AK45" s="414"/>
      <c r="AL45" s="414"/>
      <c r="AM45" s="414"/>
      <c r="AN45" s="414"/>
    </row>
    <row r="46" spans="1:40" ht="65.25" customHeight="1" x14ac:dyDescent="0.25">
      <c r="A46" s="414"/>
      <c r="B46" s="409"/>
      <c r="C46" s="414"/>
      <c r="D46" s="427"/>
      <c r="E46" s="414"/>
      <c r="F46" s="414"/>
      <c r="G46" s="414"/>
      <c r="H46" s="414"/>
      <c r="I46" s="420"/>
      <c r="J46" s="421"/>
      <c r="K46" s="414"/>
      <c r="L46" s="415"/>
      <c r="M46" s="415"/>
      <c r="N46" s="414"/>
      <c r="O46" s="192">
        <v>2</v>
      </c>
      <c r="P46" s="209" t="s">
        <v>479</v>
      </c>
      <c r="Q46" s="192" t="str">
        <f t="shared" si="0"/>
        <v>Probabilidad</v>
      </c>
      <c r="R46" s="192" t="s">
        <v>52</v>
      </c>
      <c r="S46" s="192" t="s">
        <v>57</v>
      </c>
      <c r="T46" s="193">
        <f>VLOOKUP(R46&amp;S46,Hoja1!$Q$4:$R$9,2,0)</f>
        <v>0.45</v>
      </c>
      <c r="U46" s="192" t="s">
        <v>59</v>
      </c>
      <c r="V46" s="192" t="s">
        <v>62</v>
      </c>
      <c r="W46" s="192" t="s">
        <v>65</v>
      </c>
      <c r="X46" s="193">
        <f t="shared" ref="X46:X49" si="25">IF(Q46="Probabilidad",($J$45*T46),IF(Q46="Impacto"," "))</f>
        <v>0.45</v>
      </c>
      <c r="Y46" s="193" t="str">
        <f>IF(Z46&lt;=20%,'Tabla probabilidad'!$B$5,IF(Z46&lt;=40%,'Tabla probabilidad'!$B$6,IF(Z46&lt;=60%,'Tabla probabilidad'!$B$7,IF(Z46&lt;=80%,'Tabla probabilidad'!$B$8,IF(Z46&lt;=100%,'Tabla probabilidad'!$B$9)))))</f>
        <v>Media</v>
      </c>
      <c r="Z46" s="193">
        <f>IF(R46="Preventivo",(J45-(J45*T46)),IF(R46="Detectivo",(J45-(J45*T46)),IF(R46="Correctivo",(J45))))</f>
        <v>0.55000000000000004</v>
      </c>
      <c r="AA46" s="417"/>
      <c r="AB46" s="417"/>
      <c r="AC46" s="193" t="str">
        <f t="shared" si="1"/>
        <v>Mayor</v>
      </c>
      <c r="AD46" s="193">
        <f t="shared" ref="AD46:AD49" si="26">IF(Q46="Probabilidad",(($M$45-0)),IF(Q46="Impacto",($M$45-($M$45*T46))))</f>
        <v>0.8</v>
      </c>
      <c r="AE46" s="417"/>
      <c r="AF46" s="417"/>
      <c r="AG46" s="409"/>
      <c r="AH46" s="414"/>
      <c r="AI46" s="414"/>
      <c r="AJ46" s="414"/>
      <c r="AK46" s="414"/>
      <c r="AL46" s="414"/>
      <c r="AM46" s="414"/>
      <c r="AN46" s="414"/>
    </row>
    <row r="47" spans="1:40" ht="96.75" customHeight="1" x14ac:dyDescent="0.25">
      <c r="A47" s="414"/>
      <c r="B47" s="409"/>
      <c r="C47" s="414"/>
      <c r="D47" s="427"/>
      <c r="E47" s="414"/>
      <c r="F47" s="414"/>
      <c r="G47" s="414"/>
      <c r="H47" s="414"/>
      <c r="I47" s="420"/>
      <c r="J47" s="421"/>
      <c r="K47" s="414"/>
      <c r="L47" s="415"/>
      <c r="M47" s="415"/>
      <c r="N47" s="414"/>
      <c r="O47" s="192">
        <v>3</v>
      </c>
      <c r="P47" s="209" t="s">
        <v>480</v>
      </c>
      <c r="Q47" s="192" t="str">
        <f t="shared" si="0"/>
        <v>Probabilidad</v>
      </c>
      <c r="R47" s="192" t="s">
        <v>52</v>
      </c>
      <c r="S47" s="192" t="s">
        <v>57</v>
      </c>
      <c r="T47" s="193">
        <f>VLOOKUP(R47&amp;S47,Hoja1!$Q$4:$R$9,2,0)</f>
        <v>0.45</v>
      </c>
      <c r="U47" s="192" t="s">
        <v>59</v>
      </c>
      <c r="V47" s="192" t="s">
        <v>62</v>
      </c>
      <c r="W47" s="192" t="s">
        <v>65</v>
      </c>
      <c r="X47" s="193">
        <f t="shared" si="25"/>
        <v>0.45</v>
      </c>
      <c r="Y47" s="193" t="str">
        <f>IF(Z47&lt;=20%,'Tabla probabilidad'!$B$5,IF(Z47&lt;=40%,'Tabla probabilidad'!$B$6,IF(Z47&lt;=60%,'Tabla probabilidad'!$B$7,IF(Z47&lt;=80%,'Tabla probabilidad'!$B$8,IF(Z47&lt;=100%,'Tabla probabilidad'!$B$9)))))</f>
        <v>Media</v>
      </c>
      <c r="Z47" s="193">
        <f>IF(R47="Preventivo",(J45-(J45*T47)),IF(R47="Detectivo",(J45-(J45*T47)),IF(R47="Correctivo",(J45))))</f>
        <v>0.55000000000000004</v>
      </c>
      <c r="AA47" s="417"/>
      <c r="AB47" s="417"/>
      <c r="AC47" s="193" t="str">
        <f t="shared" si="1"/>
        <v>Mayor</v>
      </c>
      <c r="AD47" s="193">
        <f t="shared" si="26"/>
        <v>0.8</v>
      </c>
      <c r="AE47" s="417"/>
      <c r="AF47" s="417"/>
      <c r="AG47" s="409"/>
      <c r="AH47" s="414"/>
      <c r="AI47" s="414"/>
      <c r="AJ47" s="414"/>
      <c r="AK47" s="414"/>
      <c r="AL47" s="414"/>
      <c r="AM47" s="414"/>
      <c r="AN47" s="414"/>
    </row>
    <row r="48" spans="1:40" ht="81.75" customHeight="1" thickBot="1" x14ac:dyDescent="0.3">
      <c r="A48" s="414"/>
      <c r="B48" s="409"/>
      <c r="C48" s="414"/>
      <c r="D48" s="427"/>
      <c r="E48" s="414"/>
      <c r="F48" s="414"/>
      <c r="G48" s="414"/>
      <c r="H48" s="414"/>
      <c r="I48" s="420"/>
      <c r="J48" s="421"/>
      <c r="K48" s="414"/>
      <c r="L48" s="415"/>
      <c r="M48" s="415"/>
      <c r="N48" s="414"/>
      <c r="O48" s="192">
        <v>4</v>
      </c>
      <c r="P48" s="210" t="s">
        <v>377</v>
      </c>
      <c r="Q48" s="192" t="str">
        <f t="shared" si="0"/>
        <v>Probabilidad</v>
      </c>
      <c r="R48" s="192" t="s">
        <v>53</v>
      </c>
      <c r="S48" s="192" t="s">
        <v>57</v>
      </c>
      <c r="T48" s="193">
        <f>VLOOKUP(R48&amp;S48,Hoja1!$Q$4:$R$9,2,0)</f>
        <v>0.35</v>
      </c>
      <c r="U48" s="192" t="s">
        <v>59</v>
      </c>
      <c r="V48" s="192" t="s">
        <v>62</v>
      </c>
      <c r="W48" s="192" t="s">
        <v>65</v>
      </c>
      <c r="X48" s="193">
        <f t="shared" si="25"/>
        <v>0.35</v>
      </c>
      <c r="Y48" s="193" t="str">
        <f>IF(Z48&lt;=20%,'Tabla probabilidad'!$B$5,IF(Z48&lt;=40%,'Tabla probabilidad'!$B$6,IF(Z48&lt;=60%,'Tabla probabilidad'!$B$7,IF(Z48&lt;=80%,'Tabla probabilidad'!$B$8,IF(Z48&lt;=100%,'Tabla probabilidad'!$B$9)))))</f>
        <v>Alta</v>
      </c>
      <c r="Z48" s="193">
        <f>IF(R48="Preventivo",(J45-(J45*T48)),IF(R48="Detectivo",(J45-(J45*T48)),IF(R48="Correctivo",(J45))))</f>
        <v>0.65</v>
      </c>
      <c r="AA48" s="417"/>
      <c r="AB48" s="417"/>
      <c r="AC48" s="193" t="str">
        <f t="shared" si="1"/>
        <v>Mayor</v>
      </c>
      <c r="AD48" s="193">
        <f t="shared" si="26"/>
        <v>0.8</v>
      </c>
      <c r="AE48" s="417"/>
      <c r="AF48" s="417"/>
      <c r="AG48" s="409"/>
      <c r="AH48" s="414"/>
      <c r="AI48" s="414"/>
      <c r="AJ48" s="414"/>
      <c r="AK48" s="414"/>
      <c r="AL48" s="414"/>
      <c r="AM48" s="414"/>
      <c r="AN48" s="414"/>
    </row>
    <row r="49" spans="1:40" ht="74.25" customHeight="1" thickBot="1" x14ac:dyDescent="0.3">
      <c r="A49" s="414"/>
      <c r="B49" s="410"/>
      <c r="C49" s="414"/>
      <c r="D49" s="429"/>
      <c r="E49" s="414"/>
      <c r="F49" s="414"/>
      <c r="G49" s="414"/>
      <c r="H49" s="414"/>
      <c r="I49" s="420"/>
      <c r="J49" s="421"/>
      <c r="K49" s="414"/>
      <c r="L49" s="415"/>
      <c r="M49" s="415"/>
      <c r="N49" s="414"/>
      <c r="O49" s="192">
        <v>5</v>
      </c>
      <c r="P49" s="201" t="s">
        <v>376</v>
      </c>
      <c r="Q49" s="192" t="str">
        <f t="shared" si="0"/>
        <v>Probabilidad</v>
      </c>
      <c r="R49" s="192" t="s">
        <v>53</v>
      </c>
      <c r="S49" s="192" t="s">
        <v>57</v>
      </c>
      <c r="T49" s="193">
        <f>VLOOKUP(R49&amp;S49,Hoja1!$Q$4:$R$9,2,0)</f>
        <v>0.35</v>
      </c>
      <c r="U49" s="192" t="s">
        <v>59</v>
      </c>
      <c r="V49" s="192" t="s">
        <v>62</v>
      </c>
      <c r="W49" s="192" t="s">
        <v>65</v>
      </c>
      <c r="X49" s="193">
        <f t="shared" si="25"/>
        <v>0.35</v>
      </c>
      <c r="Y49" s="193" t="str">
        <f>IF(Z49&lt;=20%,'Tabla probabilidad'!$B$5,IF(Z49&lt;=40%,'Tabla probabilidad'!$B$6,IF(Z49&lt;=60%,'Tabla probabilidad'!$B$7,IF(Z49&lt;=80%,'Tabla probabilidad'!$B$8,IF(Z49&lt;=100%,'Tabla probabilidad'!$B$9)))))</f>
        <v>Alta</v>
      </c>
      <c r="Z49" s="193">
        <f>IF(R49="Preventivo",(J45-(J45*T49)),IF(R49="Detectivo",(J45-(J45*T49)),IF(R49="Correctivo",(J45))))</f>
        <v>0.65</v>
      </c>
      <c r="AA49" s="418"/>
      <c r="AB49" s="418"/>
      <c r="AC49" s="193" t="str">
        <f t="shared" si="1"/>
        <v>Mayor</v>
      </c>
      <c r="AD49" s="193">
        <f t="shared" si="26"/>
        <v>0.8</v>
      </c>
      <c r="AE49" s="418"/>
      <c r="AF49" s="418"/>
      <c r="AG49" s="410"/>
      <c r="AH49" s="414"/>
      <c r="AI49" s="414"/>
      <c r="AJ49" s="414"/>
      <c r="AK49" s="414"/>
      <c r="AL49" s="414"/>
      <c r="AM49" s="414"/>
      <c r="AN49" s="414"/>
    </row>
    <row r="50" spans="1:40" ht="48" customHeight="1" x14ac:dyDescent="0.25">
      <c r="A50" s="414">
        <v>9</v>
      </c>
      <c r="B50" s="408" t="s">
        <v>473</v>
      </c>
      <c r="C50" s="414" t="s">
        <v>370</v>
      </c>
      <c r="D50" s="426" t="s">
        <v>380</v>
      </c>
      <c r="E50" s="414" t="s">
        <v>386</v>
      </c>
      <c r="F50" s="414" t="s">
        <v>379</v>
      </c>
      <c r="G50" s="414" t="s">
        <v>355</v>
      </c>
      <c r="H50" s="414">
        <v>10000</v>
      </c>
      <c r="I50" s="420" t="str">
        <f>IF(H50&lt;=2,'Tabla probabilidad'!$B$5,IF(H50&lt;=24,'Tabla probabilidad'!$B$6,IF(H50&lt;=500,'Tabla probabilidad'!$B$7,IF(H50&lt;=5000,'Tabla probabilidad'!$B$8,IF(H50&gt;5000,'Tabla probabilidad'!$B$9)))))</f>
        <v>Muy Alta</v>
      </c>
      <c r="J50" s="421">
        <f>IF(H50&lt;=2,'Tabla probabilidad'!$D$5,IF(H50&lt;=24,'Tabla probabilidad'!$D$6,IF(H50&lt;=500,'Tabla probabilidad'!$D$7,IF(H50&lt;=5000,'Tabla probabilidad'!$D$8,IF(H50&gt;5000,'Tabla probabilidad'!$D$9)))))</f>
        <v>1</v>
      </c>
      <c r="K50" s="414" t="s">
        <v>366</v>
      </c>
      <c r="L50" s="414" t="str">
        <f>IF(K50="El riesgo afecta la imagen de alguna área de la organización","Leve",IF(K50="El riesgo afecta la imagen de la entidad internamente, de conocimiento general, nivel interno, alta dirección, contratista y/o de provedores","Menor",IF(K50="El riesgo afecta la imagen de la entidad con algunos usuarios de relevancia frente al logro de los objetivos","Moderado",IF(K50="El riesgo afecta la imagen de de la entidad con efecto publicitario sostenido a nivel del sector justicia","Mayor",IF(K50="El riesgo afecta la imagen de la entidad a nivel nacional, con efecto publicitarios sostenible a nivel país","Catastrófico",IF(K50="Impacto que afecte la ejecución presupuestal en un valor ≥0,5%.","Leve",IF(K50="Impacto que afecte la ejecución presupuestal en un valor ≥1%.","Menor",IF(K50="Impacto que afecte la ejecución presupuestal en un valor ≥5%.","Moderado",IF(K50="Impacto que afecte la ejecución presupuestal en un valor ≥20%.","Mayor",IF(K50="Impacto que afecte la ejecución presupuestal en un valor ≥50%.","Catastrófico",IF(K50="Incumplimiento máximo del 5% de la meta planeada","Leve",IF(K50="Incumplimiento máximo del 15% de la meta planeada","Menor",IF(K50="Incumplimiento máximo del 20% de la meta planeada","Moderado",IF(K50="Incumplimiento máximo del 50% de la meta planeada","Mayor",IF(K50="Incumplimiento máximo del 80% de la meta planeada","Catastrófico",IF(K50="Cualquier afectación a la violacion de los derechos de los ciudadanos se considera con consecuencias altas","Mayor",IF(K50="Cualquier afectación a la violacion de los derechos de los ciudadanos se considera con consecuencias desastrosas","Catastrófico",IF(K50="Afecta la Prestación del Servicio de Administración de Justicia en 5%","Leve",IF(K50="Afecta la Prestación del Servicio de Administración de Justicia en 10%","Menor",IF(K50="Afecta la Prestación del Servicio de Administración de Justicia en 15%","Moderado",IF(K50="Afecta la Prestación del Servicio de Administración de Justicia en 20%","Mayor",IF(K50="Afecta la Prestación del Servicio de Administración de Justicia en más del 50%","Catastrófico",IF(K50="Cualquier acto indebido de los servidores judiciales genera altas consecuencias para la entidad","Mayor",IF(K50="Cualquier acto indebido de los servidores judiciales genera consecuencias desastrosas para la entidad","Catastrófico",IF(K50="Si el hecho llegara a presentarse, tendría consecuencias o efectos mínimos sobre la entidad","Leve",IF(K50="Si el hecho llegara a presentarse, tendría bajo impacto o efecto sobre la entidad","Menor",IF(K50="Si el hecho llegara a presentarse, tendría medianas consecuencias o efectos sobre la entidad","Moderado",IF(K50="Si el hecho llegara a presentarse, tendría altas consecuencias o efectos sobre la entidad","Mayor",IF(K50="Si el hecho llegara a presentarse, tendría desastrosas consecuencias o efectos sobre la entidad","Catastrófico")))))))))))))))))))))))))))))</f>
        <v>Moderado</v>
      </c>
      <c r="M50" s="414" t="str">
        <f>IF(K50="El riesgo afecta la imagen de alguna área de la organización","20%",IF(K50="El riesgo afecta la imagen de la entidad internamente, de conocimiento general, nivel interno, alta dirección, contratista y/o de provedores","40%",IF(K50="El riesgo afecta la imagen de la entidad con algunos usuarios de relevancia frente al logro de los objetivos","60%",IF(K50="El riesgo afecta la imagen de de la entidad con efecto publicitario sostenido a nivel del sector justicia","80%",IF(K50="El riesgo afecta la imagen de la entidad a nivel nacional, con efecto publicitarios sostenible a nivel país","100%",IF(K50="Impacto que afecte la ejecución presupuestal en un valor ≥0,5%.","20%",IF(K50="Impacto que afecte la ejecución presupuestal en un valor ≥1%.","40%",IF(K50="Impacto que afecte la ejecución presupuestal en un valor ≥5%.","60%",IF(K50="Impacto que afecte la ejecución presupuestal en un valor ≥20%.","80%",IF(K50="Impacto que afecte la ejecución presupuestal en un valor ≥50%.","100%",IF(K50="Incumplimiento máximo del 5% de la meta planeada","20%",IF(K50="Incumplimiento máximo del 15% de la meta planeada","40%",IF(K50="Incumplimiento máximo del 20% de la meta planeada","60%",IF(K50="Incumplimiento máximo del 50% de la meta planeada","80%",IF(K50="Incumplimiento máximo del 80% de la meta planeada","100%",IF(K50="Cualquier afectación a la violacion de los derechos de los ciudadanos se considera con consecuencias altas","80%",IF(K50="Cualquier afectación a la violacion de los derechos de los ciudadanos se considera con consecuencias desastrosas","100%",IF(K50="Afecta la Prestación del Servicio de Administración de Justicia en 5%","20%",IF(K50="Afecta la Prestación del Servicio de Administración de Justicia en 10%","40%",IF(K50="Afecta la Prestación del Servicio de Administración de Justicia en 15%","60%",IF(K50="Afecta la Prestación del Servicio de Administración de Justicia en 20%","80%",IF(K50="Afecta la Prestación del Servicio de Administración de Justicia en más del 50%","100%",IF(K50="Cualquier acto indebido de los servidores judiciales genera altas consecuencias para la entidad","80%",IF(K50="Cualquier acto indebido de los servidores judiciales genera consecuencias desastrosas para la entidad","100%",IF(K50="Si el hecho llegara a presentarse, tendría consecuencias o efectos mínimos sobre la entidad","20%",IF(K50="Si el hecho llegara a presentarse, tendría bajo impacto o efecto sobre la entidad","40%",IF(K50="Si el hecho llegara a presentarse, tendría medianas consecuencias o efectos sobre la entidad","60%",IF(K50="Si el hecho llegara a presentarse, tendría altas consecuencias o efectos sobre la entidad","80%",IF(K50="Si el hecho llegara a presentarse, tendría desastrosas consecuencias o efectos sobre la entidad","100%")))))))))))))))))))))))))))))</f>
        <v>60%</v>
      </c>
      <c r="N50" s="414" t="str">
        <f>VLOOKUP((I50&amp;L50),Hoja1!$B$4:$C$28,2,0)</f>
        <v xml:space="preserve">Alto </v>
      </c>
      <c r="O50" s="192">
        <v>1</v>
      </c>
      <c r="P50" s="209" t="s">
        <v>381</v>
      </c>
      <c r="Q50" s="192" t="str">
        <f t="shared" si="0"/>
        <v>Probabilidad</v>
      </c>
      <c r="R50" s="192" t="s">
        <v>52</v>
      </c>
      <c r="S50" s="192" t="s">
        <v>57</v>
      </c>
      <c r="T50" s="193">
        <f>VLOOKUP(R50&amp;S50,Hoja1!$Q$4:$R$9,2,0)</f>
        <v>0.45</v>
      </c>
      <c r="U50" s="192" t="s">
        <v>59</v>
      </c>
      <c r="V50" s="192" t="s">
        <v>62</v>
      </c>
      <c r="W50" s="192" t="s">
        <v>65</v>
      </c>
      <c r="X50" s="193">
        <f>IF(Q50="Probabilidad",($J$50*T50),IF(Q50="Impacto"," "))</f>
        <v>0.45</v>
      </c>
      <c r="Y50" s="193" t="str">
        <f>IF(Z50&lt;=20%,'Tabla probabilidad'!$B$5,IF(Z50&lt;=40%,'Tabla probabilidad'!$B$6,IF(Z50&lt;=60%,'Tabla probabilidad'!$B$7,IF(Z50&lt;=80%,'Tabla probabilidad'!$B$8,IF(Z50&lt;=100%,'Tabla probabilidad'!$B$9)))))</f>
        <v>Media</v>
      </c>
      <c r="Z50" s="193">
        <f>IF(R50="Preventivo",(J50-(J50*T50)),IF(R50="Detectivo",(J50-(J50*T50)),IF(R50="Correctivo",(J50))))</f>
        <v>0.55000000000000004</v>
      </c>
      <c r="AA50" s="416" t="str">
        <f>IF(AB50&lt;=20%,'Tabla probabilidad'!$B$5,IF(AB50&lt;=40%,'Tabla probabilidad'!$B$6,IF(AB50&lt;=60%,'Tabla probabilidad'!$B$7,IF(AB50&lt;=80%,'Tabla probabilidad'!$B$8,IF(AB50&lt;=100%,'Tabla probabilidad'!$B$9)))))</f>
        <v>Media</v>
      </c>
      <c r="AB50" s="416">
        <f>AVERAGE(Z50:Z54)</f>
        <v>0.55000000000000004</v>
      </c>
      <c r="AC50" s="193" t="str">
        <f t="shared" si="1"/>
        <v>Moderado</v>
      </c>
      <c r="AD50" s="193">
        <f>IF(Q50="Probabilidad",(($M$50-0)),IF(Q50="Impacto",($M$50-($M$50*T50))))</f>
        <v>0.6</v>
      </c>
      <c r="AE50" s="416" t="str">
        <f>IF(AF50&lt;=20%,"Leve",IF(AF50&lt;=40%,"Menor",IF(AF50&lt;=60%,"Moderado",IF(AF50&lt;=80%,"Mayor",IF(AF50&lt;=100%,"Catastrófico")))))</f>
        <v>Moderado</v>
      </c>
      <c r="AF50" s="416">
        <f>AVERAGE(AD50:AD54)</f>
        <v>0.6</v>
      </c>
      <c r="AG50" s="408" t="str">
        <f>VLOOKUP(AA50&amp;AE50,Hoja1!$B$4:$C$28,2,0)</f>
        <v>Moderado</v>
      </c>
      <c r="AH50" s="414" t="s">
        <v>329</v>
      </c>
      <c r="AI50" s="414"/>
      <c r="AJ50" s="414"/>
      <c r="AK50" s="414"/>
      <c r="AL50" s="414"/>
      <c r="AM50" s="414"/>
      <c r="AN50" s="414"/>
    </row>
    <row r="51" spans="1:40" ht="55.5" customHeight="1" x14ac:dyDescent="0.25">
      <c r="A51" s="414"/>
      <c r="B51" s="409"/>
      <c r="C51" s="414"/>
      <c r="D51" s="427"/>
      <c r="E51" s="414"/>
      <c r="F51" s="414"/>
      <c r="G51" s="414"/>
      <c r="H51" s="414"/>
      <c r="I51" s="420"/>
      <c r="J51" s="421"/>
      <c r="K51" s="414"/>
      <c r="L51" s="415"/>
      <c r="M51" s="415"/>
      <c r="N51" s="414"/>
      <c r="O51" s="192">
        <v>2</v>
      </c>
      <c r="P51" s="209" t="s">
        <v>382</v>
      </c>
      <c r="Q51" s="192" t="str">
        <f t="shared" si="0"/>
        <v>Probabilidad</v>
      </c>
      <c r="R51" s="192" t="s">
        <v>52</v>
      </c>
      <c r="S51" s="192" t="s">
        <v>57</v>
      </c>
      <c r="T51" s="193">
        <f>VLOOKUP(R51&amp;S51,Hoja1!$Q$4:$R$9,2,0)</f>
        <v>0.45</v>
      </c>
      <c r="U51" s="192" t="s">
        <v>59</v>
      </c>
      <c r="V51" s="192" t="s">
        <v>62</v>
      </c>
      <c r="W51" s="192" t="s">
        <v>65</v>
      </c>
      <c r="X51" s="193">
        <f t="shared" ref="X51:X54" si="27">IF(Q51="Probabilidad",($J$50*T51),IF(Q51="Impacto"," "))</f>
        <v>0.45</v>
      </c>
      <c r="Y51" s="193" t="str">
        <f>IF(Z51&lt;=20%,'Tabla probabilidad'!$B$5,IF(Z51&lt;=40%,'Tabla probabilidad'!$B$6,IF(Z51&lt;=60%,'Tabla probabilidad'!$B$7,IF(Z51&lt;=80%,'Tabla probabilidad'!$B$8,IF(Z51&lt;=100%,'Tabla probabilidad'!$B$9)))))</f>
        <v>Media</v>
      </c>
      <c r="Z51" s="193">
        <f>IF(R51="Preventivo",(J50-(J50*T51)),IF(R51="Detectivo",(J50-(J50*T51)),IF(R51="Correctivo",(J50))))</f>
        <v>0.55000000000000004</v>
      </c>
      <c r="AA51" s="417"/>
      <c r="AB51" s="417"/>
      <c r="AC51" s="193" t="str">
        <f t="shared" si="1"/>
        <v>Moderado</v>
      </c>
      <c r="AD51" s="193">
        <f t="shared" ref="AD51:AD54" si="28">IF(Q51="Probabilidad",(($M$50-0)),IF(Q51="Impacto",($M$50-($M$50*T51))))</f>
        <v>0.6</v>
      </c>
      <c r="AE51" s="417"/>
      <c r="AF51" s="417"/>
      <c r="AG51" s="409"/>
      <c r="AH51" s="414"/>
      <c r="AI51" s="414"/>
      <c r="AJ51" s="414"/>
      <c r="AK51" s="414"/>
      <c r="AL51" s="414"/>
      <c r="AM51" s="414"/>
      <c r="AN51" s="414"/>
    </row>
    <row r="52" spans="1:40" ht="42" customHeight="1" x14ac:dyDescent="0.25">
      <c r="A52" s="414"/>
      <c r="B52" s="409"/>
      <c r="C52" s="414"/>
      <c r="D52" s="427"/>
      <c r="E52" s="414"/>
      <c r="F52" s="414"/>
      <c r="G52" s="414"/>
      <c r="H52" s="414"/>
      <c r="I52" s="420"/>
      <c r="J52" s="421"/>
      <c r="K52" s="414"/>
      <c r="L52" s="415"/>
      <c r="M52" s="415"/>
      <c r="N52" s="414"/>
      <c r="O52" s="192">
        <v>3</v>
      </c>
      <c r="P52" s="209" t="s">
        <v>383</v>
      </c>
      <c r="Q52" s="192" t="str">
        <f t="shared" si="0"/>
        <v>Probabilidad</v>
      </c>
      <c r="R52" s="192" t="s">
        <v>52</v>
      </c>
      <c r="S52" s="192" t="s">
        <v>57</v>
      </c>
      <c r="T52" s="193">
        <f>VLOOKUP(R52&amp;S52,Hoja1!$Q$4:$R$9,2,0)</f>
        <v>0.45</v>
      </c>
      <c r="U52" s="192" t="s">
        <v>59</v>
      </c>
      <c r="V52" s="192" t="s">
        <v>62</v>
      </c>
      <c r="W52" s="192" t="s">
        <v>65</v>
      </c>
      <c r="X52" s="193">
        <f t="shared" si="27"/>
        <v>0.45</v>
      </c>
      <c r="Y52" s="193" t="str">
        <f>IF(Z52&lt;=20%,'Tabla probabilidad'!$B$5,IF(Z52&lt;=40%,'Tabla probabilidad'!$B$6,IF(Z52&lt;=60%,'Tabla probabilidad'!$B$7,IF(Z52&lt;=80%,'Tabla probabilidad'!$B$8,IF(Z52&lt;=100%,'Tabla probabilidad'!$B$9)))))</f>
        <v>Media</v>
      </c>
      <c r="Z52" s="193">
        <f>IF(R52="Preventivo",(J50-(J50*T52)),IF(R52="Detectivo",(J50-(J50*T52)),IF(R52="Correctivo",(J50))))</f>
        <v>0.55000000000000004</v>
      </c>
      <c r="AA52" s="417"/>
      <c r="AB52" s="417"/>
      <c r="AC52" s="193" t="str">
        <f t="shared" si="1"/>
        <v>Moderado</v>
      </c>
      <c r="AD52" s="193">
        <f t="shared" si="28"/>
        <v>0.6</v>
      </c>
      <c r="AE52" s="417"/>
      <c r="AF52" s="417"/>
      <c r="AG52" s="409"/>
      <c r="AH52" s="414"/>
      <c r="AI52" s="414"/>
      <c r="AJ52" s="414"/>
      <c r="AK52" s="414"/>
      <c r="AL52" s="414"/>
      <c r="AM52" s="414"/>
      <c r="AN52" s="414"/>
    </row>
    <row r="53" spans="1:40" ht="96.75" customHeight="1" thickBot="1" x14ac:dyDescent="0.3">
      <c r="A53" s="414"/>
      <c r="B53" s="409"/>
      <c r="C53" s="414"/>
      <c r="D53" s="427"/>
      <c r="E53" s="414"/>
      <c r="F53" s="414"/>
      <c r="G53" s="414"/>
      <c r="H53" s="414"/>
      <c r="I53" s="420"/>
      <c r="J53" s="421"/>
      <c r="K53" s="414"/>
      <c r="L53" s="415"/>
      <c r="M53" s="415"/>
      <c r="N53" s="414"/>
      <c r="O53" s="192">
        <v>4</v>
      </c>
      <c r="P53" s="210" t="s">
        <v>384</v>
      </c>
      <c r="Q53" s="192" t="str">
        <f t="shared" si="0"/>
        <v>Probabilidad</v>
      </c>
      <c r="R53" s="192" t="s">
        <v>52</v>
      </c>
      <c r="S53" s="192" t="s">
        <v>57</v>
      </c>
      <c r="T53" s="193">
        <f>VLOOKUP(R53&amp;S53,Hoja1!$Q$4:$R$9,2,0)</f>
        <v>0.45</v>
      </c>
      <c r="U53" s="192" t="s">
        <v>59</v>
      </c>
      <c r="V53" s="192" t="s">
        <v>62</v>
      </c>
      <c r="W53" s="192" t="s">
        <v>65</v>
      </c>
      <c r="X53" s="193">
        <f t="shared" si="27"/>
        <v>0.45</v>
      </c>
      <c r="Y53" s="193" t="str">
        <f>IF(Z53&lt;=20%,'Tabla probabilidad'!$B$5,IF(Z53&lt;=40%,'Tabla probabilidad'!$B$6,IF(Z53&lt;=60%,'Tabla probabilidad'!$B$7,IF(Z53&lt;=80%,'Tabla probabilidad'!$B$8,IF(Z53&lt;=100%,'Tabla probabilidad'!$B$9)))))</f>
        <v>Media</v>
      </c>
      <c r="Z53" s="193">
        <f>IF(R53="Preventivo",(J50-(J50*T53)),IF(R53="Detectivo",(J50-(J50*T53)),IF(R53="Correctivo",(J50))))</f>
        <v>0.55000000000000004</v>
      </c>
      <c r="AA53" s="417"/>
      <c r="AB53" s="417"/>
      <c r="AC53" s="193" t="str">
        <f t="shared" si="1"/>
        <v>Moderado</v>
      </c>
      <c r="AD53" s="193">
        <f t="shared" si="28"/>
        <v>0.6</v>
      </c>
      <c r="AE53" s="417"/>
      <c r="AF53" s="417"/>
      <c r="AG53" s="409"/>
      <c r="AH53" s="414"/>
      <c r="AI53" s="414"/>
      <c r="AJ53" s="414"/>
      <c r="AK53" s="414"/>
      <c r="AL53" s="414"/>
      <c r="AM53" s="414"/>
      <c r="AN53" s="414"/>
    </row>
    <row r="54" spans="1:40" ht="104.25" customHeight="1" x14ac:dyDescent="0.25">
      <c r="A54" s="408"/>
      <c r="B54" s="410"/>
      <c r="C54" s="414"/>
      <c r="D54" s="427"/>
      <c r="E54" s="408"/>
      <c r="F54" s="408"/>
      <c r="G54" s="408"/>
      <c r="H54" s="408"/>
      <c r="I54" s="428"/>
      <c r="J54" s="416"/>
      <c r="K54" s="414"/>
      <c r="L54" s="415"/>
      <c r="M54" s="415"/>
      <c r="N54" s="408"/>
      <c r="O54" s="205">
        <v>5</v>
      </c>
      <c r="P54" s="209" t="s">
        <v>385</v>
      </c>
      <c r="Q54" s="205" t="str">
        <f t="shared" si="0"/>
        <v>Probabilidad</v>
      </c>
      <c r="R54" s="205" t="s">
        <v>52</v>
      </c>
      <c r="S54" s="205" t="s">
        <v>57</v>
      </c>
      <c r="T54" s="206">
        <f>VLOOKUP(R54&amp;S54,Hoja1!$Q$4:$R$9,2,0)</f>
        <v>0.45</v>
      </c>
      <c r="U54" s="205" t="s">
        <v>59</v>
      </c>
      <c r="V54" s="205" t="s">
        <v>62</v>
      </c>
      <c r="W54" s="205" t="s">
        <v>65</v>
      </c>
      <c r="X54" s="206">
        <f t="shared" si="27"/>
        <v>0.45</v>
      </c>
      <c r="Y54" s="206" t="str">
        <f>IF(Z54&lt;=20%,'Tabla probabilidad'!$B$5,IF(Z54&lt;=40%,'Tabla probabilidad'!$B$6,IF(Z54&lt;=60%,'Tabla probabilidad'!$B$7,IF(Z54&lt;=80%,'Tabla probabilidad'!$B$8,IF(Z54&lt;=100%,'Tabla probabilidad'!$B$9)))))</f>
        <v>Media</v>
      </c>
      <c r="Z54" s="206">
        <f>IF(R54="Preventivo",(J50-(J50*T54)),IF(R54="Detectivo",(J50-(J50*T54)),IF(R54="Correctivo",(J50))))</f>
        <v>0.55000000000000004</v>
      </c>
      <c r="AA54" s="417"/>
      <c r="AB54" s="417"/>
      <c r="AC54" s="206" t="str">
        <f t="shared" si="1"/>
        <v>Moderado</v>
      </c>
      <c r="AD54" s="206">
        <f t="shared" si="28"/>
        <v>0.6</v>
      </c>
      <c r="AE54" s="417"/>
      <c r="AF54" s="417"/>
      <c r="AG54" s="409"/>
      <c r="AH54" s="414"/>
      <c r="AI54" s="414"/>
      <c r="AJ54" s="414"/>
      <c r="AK54" s="414"/>
      <c r="AL54" s="414"/>
      <c r="AM54" s="414"/>
      <c r="AN54" s="414"/>
    </row>
    <row r="55" spans="1:40" ht="123.75" customHeight="1" x14ac:dyDescent="0.25">
      <c r="A55" s="414">
        <v>10</v>
      </c>
      <c r="B55" s="408" t="s">
        <v>474</v>
      </c>
      <c r="C55" s="414" t="s">
        <v>393</v>
      </c>
      <c r="D55" s="419" t="s">
        <v>402</v>
      </c>
      <c r="E55" s="414" t="s">
        <v>388</v>
      </c>
      <c r="F55" s="414" t="s">
        <v>387</v>
      </c>
      <c r="G55" s="414" t="s">
        <v>418</v>
      </c>
      <c r="H55" s="414">
        <v>3000</v>
      </c>
      <c r="I55" s="420" t="str">
        <f>IF(H55&lt;=2,'Tabla probabilidad'!$B$5,IF(H55&lt;=24,'Tabla probabilidad'!$B$6,IF(H55&lt;=500,'Tabla probabilidad'!$B$7,IF(H55&lt;=5000,'Tabla probabilidad'!$B$8,IF(H55&gt;5000,'Tabla probabilidad'!$B$9)))))</f>
        <v>Alta</v>
      </c>
      <c r="J55" s="421">
        <f>IF(H55&lt;=2,'Tabla probabilidad'!$D$5,IF(H55&lt;=24,'Tabla probabilidad'!$D$6,IF(H55&lt;=500,'Tabla probabilidad'!$D$7,IF(H55&lt;=5000,'Tabla probabilidad'!$D$8,IF(H55&gt;5000,'Tabla probabilidad'!$D$9)))))</f>
        <v>0.8</v>
      </c>
      <c r="K55" s="414" t="s">
        <v>398</v>
      </c>
      <c r="L55" s="414" t="str">
        <f>IF(K55="El riesgo afecta la imagen de alguna área de la organización","Leve",IF(K55="El riesgo afecta la imagen de la entidad internamente, de conocimiento general, nivel interno, alta dirección, contratista y/o de provedores","Menor",IF(K55="El riesgo afecta la imagen de la entidad con algunos usuarios de relevancia frente al logro de los objetivos","Moderado",IF(K55="El riesgo afecta la imagen de de la entidad con efecto publicitario sostenido a nivel del sector justicia","Mayor",IF(K55="El riesgo afecta la imagen de la entidad a nivel nacional, con efecto publicitarios sostenible a nivel país","Catastrófico",IF(K55="Impacto que afecte la ejecución presupuestal en un valor ≥0,5%.","Leve",IF(K55="Impacto que afecte la ejecución presupuestal en un valor ≥1%.","Menor",IF(K55="Impacto que afecte la ejecución presupuestal en un valor ≥5%.","Moderado",IF(K55="Impacto que afecte la ejecución presupuestal en un valor ≥20%.","Mayor",IF(K55="Impacto que afecte la ejecución presupuestal en un valor ≥50%.","Catastrófico",IF(K55="Incumplimiento máximo del 5% de la meta planeada","Leve",IF(K55="Incumplimiento máximo del 15% de la meta planeada","Menor",IF(K55="Incumplimiento máximo del 20% de la meta planeada","Moderado",IF(K55="Incumplimiento máximo del 50% de la meta planeada","Mayor",IF(K55="Incumplimiento máximo del 80% de la meta planeada","Catastrófico",IF(K55="Cualquier afectación a la violacion de los derechos de los ciudadanos se considera con consecuencias altas","Mayor",IF(K55="Cualquier afectación a la violacion de los derechos de los ciudadanos se considera con consecuencias desastrosas","Catastrófico",IF(K55="Afecta la Prestación del Servicio de Administración de Justicia en 5%","Leve",IF(K55="Afecta la Prestación del Servicio de Administración de Justicia en 10%","Menor",IF(K55="Afecta la Prestación del Servicio de Administración de Justicia en 15%","Moderado",IF(K55="Afecta la Prestación del Servicio de Administración de Justicia en 20%","Mayor",IF(K55="Afecta la Prestación del Servicio de Administración de Justicia en más del 50%","Catastrófico",IF(K55="Cualquier acto indebido de los servidores judiciales genera altas consecuencias para la entidad","Mayor",IF(K55="Cualquier acto indebido de los servidores judiciales genera consecuencias desastrosas para la entidad","Catastrófico",IF(K55="Si el hecho llegara a presentarse, tendría consecuencias o efectos mínimos sobre la entidad","Leve",IF(K55="Si el hecho llegara a presentarse, tendría bajo impacto o efecto sobre la entidad","Menor",IF(K55="Si el hecho llegara a presentarse, tendría medianas consecuencias o efectos sobre la entidad","Moderado",IF(K55="Si el hecho llegara a presentarse, tendría altas consecuencias o efectos sobre la entidad","Mayor",IF(K55="Si el hecho llegara a presentarse, tendría desastrosas consecuencias o efectos sobre la entidad","Catastrófico")))))))))))))))))))))))))))))</f>
        <v>Moderado</v>
      </c>
      <c r="M55" s="414" t="str">
        <f>IF(K55="El riesgo afecta la imagen de alguna área de la organización","20%",IF(K55="El riesgo afecta la imagen de la entidad internamente, de conocimiento general, nivel interno, alta dirección, contratista y/o de provedores","40%",IF(K55="El riesgo afecta la imagen de la entidad con algunos usuarios de relevancia frente al logro de los objetivos","60%",IF(K55="El riesgo afecta la imagen de de la entidad con efecto publicitario sostenido a nivel del sector justicia","80%",IF(K55="El riesgo afecta la imagen de la entidad a nivel nacional, con efecto publicitarios sostenible a nivel país","100%",IF(K55="Impacto que afecte la ejecución presupuestal en un valor ≥0,5%.","20%",IF(K55="Impacto que afecte la ejecución presupuestal en un valor ≥1%.","40%",IF(K55="Impacto que afecte la ejecución presupuestal en un valor ≥5%.","60%",IF(K55="Impacto que afecte la ejecución presupuestal en un valor ≥20%.","80%",IF(K55="Impacto que afecte la ejecución presupuestal en un valor ≥50%.","100%",IF(K55="Incumplimiento máximo del 5% de la meta planeada","20%",IF(K55="Incumplimiento máximo del 15% de la meta planeada","40%",IF(K55="Incumplimiento máximo del 20% de la meta planeada","60%",IF(K55="Incumplimiento máximo del 50% de la meta planeada","80%",IF(K55="Incumplimiento máximo del 80% de la meta planeada","100%",IF(K55="Cualquier afectación a la violacion de los derechos de los ciudadanos se considera con consecuencias altas","80%",IF(K55="Cualquier afectación a la violacion de los derechos de los ciudadanos se considera con consecuencias desastrosas","100%",IF(K55="Afecta la Prestación del Servicio de Administración de Justicia en 5%","20%",IF(K55="Afecta la Prestación del Servicio de Administración de Justicia en 10%","40%",IF(K55="Afecta la Prestación del Servicio de Administración de Justicia en 15%","60%",IF(K55="Afecta la Prestación del Servicio de Administración de Justicia en 20%","80%",IF(K55="Afecta la Prestación del Servicio de Administración de Justicia en más del 50%","100%",IF(K55="Cualquier acto indebido de los servidores judiciales genera altas consecuencias para la entidad","80%",IF(K55="Cualquier acto indebido de los servidores judiciales genera consecuencias desastrosas para la entidad","100%",IF(K55="Si el hecho llegara a presentarse, tendría consecuencias o efectos mínimos sobre la entidad","20%",IF(K55="Si el hecho llegara a presentarse, tendría bajo impacto o efecto sobre la entidad","40%",IF(K55="Si el hecho llegara a presentarse, tendría medianas consecuencias o efectos sobre la entidad","60%",IF(K55="Si el hecho llegara a presentarse, tendría altas consecuencias o efectos sobre la entidad","80%",IF(K55="Si el hecho llegara a presentarse, tendría desastrosas consecuencias o efectos sobre la entidad","100%")))))))))))))))))))))))))))))</f>
        <v>60%</v>
      </c>
      <c r="N55" s="414" t="str">
        <f>VLOOKUP((I55&amp;L55),Hoja1!$B$4:$C$28,2,0)</f>
        <v xml:space="preserve">Alto </v>
      </c>
      <c r="O55" s="203">
        <v>1</v>
      </c>
      <c r="P55" s="191" t="s">
        <v>400</v>
      </c>
      <c r="Q55" s="203" t="str">
        <f t="shared" ref="Q55:Q59" si="29">IF(R55="Preventivo","Probabilidad",IF(R55="Detectivo","Probabilidad", IF(R55="Correctivo","Impacto")))</f>
        <v>Probabilidad</v>
      </c>
      <c r="R55" s="203" t="s">
        <v>52</v>
      </c>
      <c r="S55" s="203" t="s">
        <v>57</v>
      </c>
      <c r="T55" s="204">
        <f>VLOOKUP(R55&amp;S55,Hoja1!$Q$4:$R$9,2,0)</f>
        <v>0.45</v>
      </c>
      <c r="U55" s="203" t="s">
        <v>59</v>
      </c>
      <c r="V55" s="203" t="s">
        <v>62</v>
      </c>
      <c r="W55" s="203" t="s">
        <v>65</v>
      </c>
      <c r="X55" s="204">
        <f>IF(Q55="Probabilidad",($J$55*T55),IF(Q55="Impacto"," "))</f>
        <v>0.36000000000000004</v>
      </c>
      <c r="Y55" s="204" t="str">
        <f>IF(Z55&lt;=20%,'Tabla probabilidad'!$B$5,IF(Z55&lt;=40%,'Tabla probabilidad'!$B$6,IF(Z55&lt;=60%,'Tabla probabilidad'!$B$7,IF(Z55&lt;=80%,'Tabla probabilidad'!$B$8,IF(Z55&lt;=100%,'Tabla probabilidad'!$B$9)))))</f>
        <v>Media</v>
      </c>
      <c r="Z55" s="204">
        <f>IF(R55="Preventivo",(J55-(J55*T55)),IF(R55="Detectivo",(J55-(J55*T55)),IF(R55="Correctivo",(J55))))</f>
        <v>0.44</v>
      </c>
      <c r="AA55" s="416" t="str">
        <f>IF(AB55&lt;=20%,'Tabla probabilidad'!$B$5,IF(AB55&lt;=40%,'Tabla probabilidad'!$B$6,IF(AB55&lt;=60%,'Tabla probabilidad'!$B$7,IF(AB55&lt;=80%,'Tabla probabilidad'!$B$8,IF(AB55&lt;=100%,'Tabla probabilidad'!$B$9)))))</f>
        <v>Media</v>
      </c>
      <c r="AB55" s="416">
        <f>AVERAGE(Z55:Z59)</f>
        <v>0.45599999999999996</v>
      </c>
      <c r="AC55" s="204" t="str">
        <f t="shared" ref="AC55:AC59" si="30">IF(AD55&lt;=20%,"Leve",IF(AD55&lt;=40%,"Menor",IF(AD55&lt;=60%,"Moderado",IF(AD55&lt;=80%,"Mayor",IF(AD55&lt;=100%,"Catastrófico")))))</f>
        <v>Moderado</v>
      </c>
      <c r="AD55" s="204">
        <f>IF(Q55="Probabilidad",(($M$55-0)),IF(Q55="Impacto",($M$55-($M$55*T55))))</f>
        <v>0.6</v>
      </c>
      <c r="AE55" s="416" t="str">
        <f>IF(AF55&lt;=20%,"Leve",IF(AF55&lt;=40%,"Menor",IF(AF55&lt;=60%,"Moderado",IF(AF55&lt;=80%,"Mayor",IF(AF55&lt;=100%,"Catastrófico")))))</f>
        <v>Moderado</v>
      </c>
      <c r="AF55" s="416">
        <f>AVERAGE(AD55:AD59)</f>
        <v>0.6</v>
      </c>
      <c r="AG55" s="408" t="str">
        <f>VLOOKUP(AA55&amp;AE55,Hoja1!$B$4:$C$28,2,0)</f>
        <v>Moderado</v>
      </c>
      <c r="AH55" s="414" t="s">
        <v>330</v>
      </c>
      <c r="AI55" s="414"/>
      <c r="AJ55" s="414"/>
      <c r="AK55" s="414"/>
      <c r="AL55" s="414"/>
      <c r="AM55" s="414"/>
      <c r="AN55" s="414"/>
    </row>
    <row r="56" spans="1:40" ht="82.5" customHeight="1" x14ac:dyDescent="0.25">
      <c r="A56" s="414"/>
      <c r="B56" s="409"/>
      <c r="C56" s="414"/>
      <c r="D56" s="419"/>
      <c r="E56" s="414"/>
      <c r="F56" s="414"/>
      <c r="G56" s="414"/>
      <c r="H56" s="414"/>
      <c r="I56" s="420"/>
      <c r="J56" s="421"/>
      <c r="K56" s="414"/>
      <c r="L56" s="415"/>
      <c r="M56" s="415"/>
      <c r="N56" s="414"/>
      <c r="O56" s="203">
        <v>2</v>
      </c>
      <c r="P56" s="191" t="s">
        <v>475</v>
      </c>
      <c r="Q56" s="203" t="str">
        <f t="shared" si="29"/>
        <v>Probabilidad</v>
      </c>
      <c r="R56" s="203" t="s">
        <v>52</v>
      </c>
      <c r="S56" s="203" t="s">
        <v>57</v>
      </c>
      <c r="T56" s="204">
        <f>VLOOKUP(R56&amp;S56,Hoja1!$Q$4:$R$9,2,0)</f>
        <v>0.45</v>
      </c>
      <c r="U56" s="203" t="s">
        <v>59</v>
      </c>
      <c r="V56" s="203" t="s">
        <v>62</v>
      </c>
      <c r="W56" s="203" t="s">
        <v>65</v>
      </c>
      <c r="X56" s="204">
        <f t="shared" ref="X56:X59" si="31">IF(Q56="Probabilidad",($J$55*T56),IF(Q56="Impacto"," "))</f>
        <v>0.36000000000000004</v>
      </c>
      <c r="Y56" s="204" t="str">
        <f>IF(Z56&lt;=20%,'Tabla probabilidad'!$B$5,IF(Z56&lt;=40%,'Tabla probabilidad'!$B$6,IF(Z56&lt;=60%,'Tabla probabilidad'!$B$7,IF(Z56&lt;=80%,'Tabla probabilidad'!$B$8,IF(Z56&lt;=100%,'Tabla probabilidad'!$B$9)))))</f>
        <v>Media</v>
      </c>
      <c r="Z56" s="204">
        <f>IF(R56="Preventivo",(J55-(J55*T56)),IF(R56="Detectivo",(J55-(J55*T56)),IF(R56="Correctivo",(J55))))</f>
        <v>0.44</v>
      </c>
      <c r="AA56" s="417"/>
      <c r="AB56" s="417"/>
      <c r="AC56" s="204" t="str">
        <f t="shared" si="30"/>
        <v>Moderado</v>
      </c>
      <c r="AD56" s="204">
        <f t="shared" ref="AD56:AD59" si="32">IF(Q56="Probabilidad",(($M$55-0)),IF(Q56="Impacto",($M$55-($M$55*T56))))</f>
        <v>0.6</v>
      </c>
      <c r="AE56" s="417"/>
      <c r="AF56" s="417"/>
      <c r="AG56" s="409"/>
      <c r="AH56" s="414"/>
      <c r="AI56" s="414"/>
      <c r="AJ56" s="414"/>
      <c r="AK56" s="414"/>
      <c r="AL56" s="414"/>
      <c r="AM56" s="414"/>
      <c r="AN56" s="414"/>
    </row>
    <row r="57" spans="1:40" ht="51" customHeight="1" x14ac:dyDescent="0.25">
      <c r="A57" s="414"/>
      <c r="B57" s="409"/>
      <c r="C57" s="414"/>
      <c r="D57" s="419"/>
      <c r="E57" s="414"/>
      <c r="F57" s="414"/>
      <c r="G57" s="414"/>
      <c r="H57" s="414"/>
      <c r="I57" s="420"/>
      <c r="J57" s="421"/>
      <c r="K57" s="414"/>
      <c r="L57" s="415"/>
      <c r="M57" s="415"/>
      <c r="N57" s="414"/>
      <c r="O57" s="203">
        <v>3</v>
      </c>
      <c r="P57" s="191" t="s">
        <v>401</v>
      </c>
      <c r="Q57" s="203" t="str">
        <f t="shared" si="29"/>
        <v>Probabilidad</v>
      </c>
      <c r="R57" s="203" t="s">
        <v>53</v>
      </c>
      <c r="S57" s="203" t="s">
        <v>57</v>
      </c>
      <c r="T57" s="204">
        <f>VLOOKUP(R57&amp;S57,Hoja1!$Q$4:$R$9,2,0)</f>
        <v>0.35</v>
      </c>
      <c r="U57" s="203" t="s">
        <v>59</v>
      </c>
      <c r="V57" s="203" t="s">
        <v>62</v>
      </c>
      <c r="W57" s="203" t="s">
        <v>65</v>
      </c>
      <c r="X57" s="204">
        <f t="shared" si="31"/>
        <v>0.27999999999999997</v>
      </c>
      <c r="Y57" s="204" t="str">
        <f>IF(Z57&lt;=20%,'Tabla probabilidad'!$B$5,IF(Z57&lt;=40%,'Tabla probabilidad'!$B$6,IF(Z57&lt;=60%,'Tabla probabilidad'!$B$7,IF(Z57&lt;=80%,'Tabla probabilidad'!$B$8,IF(Z57&lt;=100%,'Tabla probabilidad'!$B$9)))))</f>
        <v>Media</v>
      </c>
      <c r="Z57" s="204">
        <f>IF(R57="Preventivo",(J55-(J55*T57)),IF(R57="Detectivo",(J55-(J55*T57)),IF(R57="Correctivo",(J55))))</f>
        <v>0.52</v>
      </c>
      <c r="AA57" s="417"/>
      <c r="AB57" s="417"/>
      <c r="AC57" s="204" t="str">
        <f t="shared" si="30"/>
        <v>Moderado</v>
      </c>
      <c r="AD57" s="204">
        <f t="shared" si="32"/>
        <v>0.6</v>
      </c>
      <c r="AE57" s="417"/>
      <c r="AF57" s="417"/>
      <c r="AG57" s="409"/>
      <c r="AH57" s="414"/>
      <c r="AI57" s="414"/>
      <c r="AJ57" s="414"/>
      <c r="AK57" s="414"/>
      <c r="AL57" s="414"/>
      <c r="AM57" s="414"/>
      <c r="AN57" s="414"/>
    </row>
    <row r="58" spans="1:40" ht="123" customHeight="1" x14ac:dyDescent="0.25">
      <c r="A58" s="414"/>
      <c r="B58" s="409"/>
      <c r="C58" s="414"/>
      <c r="D58" s="419"/>
      <c r="E58" s="414"/>
      <c r="F58" s="414"/>
      <c r="G58" s="414"/>
      <c r="H58" s="414"/>
      <c r="I58" s="420"/>
      <c r="J58" s="421"/>
      <c r="K58" s="414"/>
      <c r="L58" s="415"/>
      <c r="M58" s="415"/>
      <c r="N58" s="414"/>
      <c r="O58" s="203">
        <v>4</v>
      </c>
      <c r="P58" s="191" t="s">
        <v>476</v>
      </c>
      <c r="Q58" s="203" t="str">
        <f t="shared" si="29"/>
        <v>Probabilidad</v>
      </c>
      <c r="R58" s="203" t="s">
        <v>52</v>
      </c>
      <c r="S58" s="203" t="s">
        <v>57</v>
      </c>
      <c r="T58" s="204">
        <f>VLOOKUP(R58&amp;S58,Hoja1!$Q$4:$R$9,2,0)</f>
        <v>0.45</v>
      </c>
      <c r="U58" s="203" t="s">
        <v>59</v>
      </c>
      <c r="V58" s="203" t="s">
        <v>62</v>
      </c>
      <c r="W58" s="203" t="s">
        <v>65</v>
      </c>
      <c r="X58" s="204">
        <f t="shared" si="31"/>
        <v>0.36000000000000004</v>
      </c>
      <c r="Y58" s="204" t="str">
        <f>IF(Z58&lt;=20%,'Tabla probabilidad'!$B$5,IF(Z58&lt;=40%,'Tabla probabilidad'!$B$6,IF(Z58&lt;=60%,'Tabla probabilidad'!$B$7,IF(Z58&lt;=80%,'Tabla probabilidad'!$B$8,IF(Z58&lt;=100%,'Tabla probabilidad'!$B$9)))))</f>
        <v>Media</v>
      </c>
      <c r="Z58" s="204">
        <f>IF(R58="Preventivo",(J55-(J55*T58)),IF(R58="Detectivo",(J55-(J55*T58)),IF(R58="Correctivo",(J55))))</f>
        <v>0.44</v>
      </c>
      <c r="AA58" s="417"/>
      <c r="AB58" s="417"/>
      <c r="AC58" s="204" t="str">
        <f t="shared" si="30"/>
        <v>Moderado</v>
      </c>
      <c r="AD58" s="204">
        <f t="shared" si="32"/>
        <v>0.6</v>
      </c>
      <c r="AE58" s="417"/>
      <c r="AF58" s="417"/>
      <c r="AG58" s="409"/>
      <c r="AH58" s="414"/>
      <c r="AI58" s="414"/>
      <c r="AJ58" s="414"/>
      <c r="AK58" s="414"/>
      <c r="AL58" s="414"/>
      <c r="AM58" s="414"/>
      <c r="AN58" s="414"/>
    </row>
    <row r="59" spans="1:40" ht="174" customHeight="1" x14ac:dyDescent="0.25">
      <c r="A59" s="414"/>
      <c r="B59" s="410"/>
      <c r="C59" s="414"/>
      <c r="D59" s="419"/>
      <c r="E59" s="414"/>
      <c r="F59" s="414"/>
      <c r="G59" s="414"/>
      <c r="H59" s="414"/>
      <c r="I59" s="420"/>
      <c r="J59" s="421"/>
      <c r="K59" s="414"/>
      <c r="L59" s="415"/>
      <c r="M59" s="415"/>
      <c r="N59" s="414"/>
      <c r="O59" s="203">
        <v>5</v>
      </c>
      <c r="P59" s="194" t="s">
        <v>477</v>
      </c>
      <c r="Q59" s="203" t="str">
        <f t="shared" si="29"/>
        <v>Probabilidad</v>
      </c>
      <c r="R59" s="203" t="s">
        <v>52</v>
      </c>
      <c r="S59" s="203" t="s">
        <v>57</v>
      </c>
      <c r="T59" s="204">
        <f>VLOOKUP(R59&amp;S59,Hoja1!$Q$4:$R$9,2,0)</f>
        <v>0.45</v>
      </c>
      <c r="U59" s="203" t="s">
        <v>59</v>
      </c>
      <c r="V59" s="203" t="s">
        <v>62</v>
      </c>
      <c r="W59" s="203" t="s">
        <v>65</v>
      </c>
      <c r="X59" s="204">
        <f t="shared" si="31"/>
        <v>0.36000000000000004</v>
      </c>
      <c r="Y59" s="204" t="str">
        <f>IF(Z59&lt;=20%,'Tabla probabilidad'!$B$5,IF(Z59&lt;=40%,'Tabla probabilidad'!$B$6,IF(Z59&lt;=60%,'Tabla probabilidad'!$B$7,IF(Z59&lt;=80%,'Tabla probabilidad'!$B$8,IF(Z59&lt;=100%,'Tabla probabilidad'!$B$9)))))</f>
        <v>Media</v>
      </c>
      <c r="Z59" s="204">
        <f>IF(R59="Preventivo",(J55-(J55*T59)),IF(R59="Detectivo",(J55-(J55*T59)),IF(R59="Correctivo",(J55))))</f>
        <v>0.44</v>
      </c>
      <c r="AA59" s="418"/>
      <c r="AB59" s="418"/>
      <c r="AC59" s="204" t="str">
        <f t="shared" si="30"/>
        <v>Moderado</v>
      </c>
      <c r="AD59" s="204">
        <f t="shared" si="32"/>
        <v>0.6</v>
      </c>
      <c r="AE59" s="418"/>
      <c r="AF59" s="418"/>
      <c r="AG59" s="410"/>
      <c r="AH59" s="414"/>
      <c r="AI59" s="414"/>
      <c r="AJ59" s="414"/>
      <c r="AK59" s="414"/>
      <c r="AL59" s="414"/>
      <c r="AM59" s="414"/>
      <c r="AN59" s="414"/>
    </row>
    <row r="60" spans="1:40" ht="42.75" customHeight="1" x14ac:dyDescent="0.25"/>
  </sheetData>
  <mergeCells count="306">
    <mergeCell ref="AH35:AH39"/>
    <mergeCell ref="AI35:AI39"/>
    <mergeCell ref="AJ35:AJ39"/>
    <mergeCell ref="AK35:AK39"/>
    <mergeCell ref="AL35:AL39"/>
    <mergeCell ref="AM35:AM39"/>
    <mergeCell ref="AN35:AN39"/>
    <mergeCell ref="AK25:AK29"/>
    <mergeCell ref="AL25:AL29"/>
    <mergeCell ref="AM25:AM29"/>
    <mergeCell ref="AN25:AN29"/>
    <mergeCell ref="AH30:AH34"/>
    <mergeCell ref="AI30:AI34"/>
    <mergeCell ref="AJ30:AJ34"/>
    <mergeCell ref="AK30:AK34"/>
    <mergeCell ref="AL30:AL34"/>
    <mergeCell ref="AM30:AM34"/>
    <mergeCell ref="AN30:AN34"/>
    <mergeCell ref="AM55:AM59"/>
    <mergeCell ref="AN55:AN59"/>
    <mergeCell ref="K55:K59"/>
    <mergeCell ref="L55:L59"/>
    <mergeCell ref="M55:M59"/>
    <mergeCell ref="N55:N59"/>
    <mergeCell ref="AA55:AA59"/>
    <mergeCell ref="AB55:AB59"/>
    <mergeCell ref="AE55:AE59"/>
    <mergeCell ref="AF55:AF59"/>
    <mergeCell ref="AG55:AG59"/>
    <mergeCell ref="K40:K44"/>
    <mergeCell ref="L40:L44"/>
    <mergeCell ref="M40:M44"/>
    <mergeCell ref="B40:B44"/>
    <mergeCell ref="AH55:AH59"/>
    <mergeCell ref="AI55:AI59"/>
    <mergeCell ref="AJ55:AJ59"/>
    <mergeCell ref="AK55:AK59"/>
    <mergeCell ref="AL55:AL59"/>
    <mergeCell ref="AB50:AB54"/>
    <mergeCell ref="AE50:AE54"/>
    <mergeCell ref="AF50:AF54"/>
    <mergeCell ref="K45:K49"/>
    <mergeCell ref="L45:L49"/>
    <mergeCell ref="M45:M49"/>
    <mergeCell ref="N45:N49"/>
    <mergeCell ref="AA45:AA49"/>
    <mergeCell ref="AB45:AB49"/>
    <mergeCell ref="AE45:AE49"/>
    <mergeCell ref="AF45:AF49"/>
    <mergeCell ref="K50:K54"/>
    <mergeCell ref="L50:L54"/>
    <mergeCell ref="M50:M54"/>
    <mergeCell ref="AG50:AG54"/>
    <mergeCell ref="A40:A44"/>
    <mergeCell ref="C40:C44"/>
    <mergeCell ref="D40:D44"/>
    <mergeCell ref="E40:E44"/>
    <mergeCell ref="F40:F44"/>
    <mergeCell ref="G40:G44"/>
    <mergeCell ref="H40:H44"/>
    <mergeCell ref="I40:I44"/>
    <mergeCell ref="J40:J44"/>
    <mergeCell ref="AN20:AN24"/>
    <mergeCell ref="AE20:AE24"/>
    <mergeCell ref="AF20:AF24"/>
    <mergeCell ref="AG20:AG24"/>
    <mergeCell ref="AH20:AH24"/>
    <mergeCell ref="AI20:AI24"/>
    <mergeCell ref="L20:L24"/>
    <mergeCell ref="M20:M24"/>
    <mergeCell ref="N20:N24"/>
    <mergeCell ref="AA20:AA24"/>
    <mergeCell ref="AB20:AB24"/>
    <mergeCell ref="A15:A19"/>
    <mergeCell ref="C15:C19"/>
    <mergeCell ref="D15:D19"/>
    <mergeCell ref="E15:E19"/>
    <mergeCell ref="F15:F19"/>
    <mergeCell ref="AJ15:AJ19"/>
    <mergeCell ref="AK15:AK19"/>
    <mergeCell ref="AL15:AL19"/>
    <mergeCell ref="G15:G19"/>
    <mergeCell ref="H15:H19"/>
    <mergeCell ref="I15:I19"/>
    <mergeCell ref="J15:J19"/>
    <mergeCell ref="K15:K19"/>
    <mergeCell ref="L15:L19"/>
    <mergeCell ref="M15:M19"/>
    <mergeCell ref="N15:N19"/>
    <mergeCell ref="AA15:AA19"/>
    <mergeCell ref="AB15:AB19"/>
    <mergeCell ref="B15:B19"/>
    <mergeCell ref="O7:W7"/>
    <mergeCell ref="D1:AK3"/>
    <mergeCell ref="AL1:AN3"/>
    <mergeCell ref="A4:C4"/>
    <mergeCell ref="D4:N4"/>
    <mergeCell ref="O4:Q4"/>
    <mergeCell ref="A1:C2"/>
    <mergeCell ref="A5:C5"/>
    <mergeCell ref="D5:N5"/>
    <mergeCell ref="A6:C6"/>
    <mergeCell ref="D6:N6"/>
    <mergeCell ref="A7:H7"/>
    <mergeCell ref="I7:N7"/>
    <mergeCell ref="AI7:AN7"/>
    <mergeCell ref="X7:AH7"/>
    <mergeCell ref="K8:K9"/>
    <mergeCell ref="L8:L9"/>
    <mergeCell ref="M8:M9"/>
    <mergeCell ref="A8:A9"/>
    <mergeCell ref="C8:C9"/>
    <mergeCell ref="D8:D9"/>
    <mergeCell ref="E8:E9"/>
    <mergeCell ref="F8:F9"/>
    <mergeCell ref="AK8:AK9"/>
    <mergeCell ref="G8:G9"/>
    <mergeCell ref="H8:H9"/>
    <mergeCell ref="I8:I9"/>
    <mergeCell ref="J8:J9"/>
    <mergeCell ref="O8:O9"/>
    <mergeCell ref="B8:B9"/>
    <mergeCell ref="AL8:AL9"/>
    <mergeCell ref="AM8:AM9"/>
    <mergeCell ref="AN8:AN9"/>
    <mergeCell ref="AI8:AI9"/>
    <mergeCell ref="AJ8:AJ9"/>
    <mergeCell ref="AG8:AG9"/>
    <mergeCell ref="AH8:AH9"/>
    <mergeCell ref="Z8:Z9"/>
    <mergeCell ref="N10:N14"/>
    <mergeCell ref="N8:N9"/>
    <mergeCell ref="X8:X9"/>
    <mergeCell ref="Q8:Q9"/>
    <mergeCell ref="R8:W8"/>
    <mergeCell ref="AH10:AH14"/>
    <mergeCell ref="Y8:Y9"/>
    <mergeCell ref="AC8:AC9"/>
    <mergeCell ref="AD8:AD9"/>
    <mergeCell ref="P8:P9"/>
    <mergeCell ref="AB10:AB14"/>
    <mergeCell ref="AA10:AA14"/>
    <mergeCell ref="AF10:AF14"/>
    <mergeCell ref="AE10:AE14"/>
    <mergeCell ref="AG10:AG14"/>
    <mergeCell ref="AN10:AN14"/>
    <mergeCell ref="A10:A14"/>
    <mergeCell ref="C10:C14"/>
    <mergeCell ref="D10:D14"/>
    <mergeCell ref="E10:E14"/>
    <mergeCell ref="F10:F14"/>
    <mergeCell ref="L10:L14"/>
    <mergeCell ref="M10:M14"/>
    <mergeCell ref="G10:G14"/>
    <mergeCell ref="H10:H14"/>
    <mergeCell ref="I10:I14"/>
    <mergeCell ref="J10:J14"/>
    <mergeCell ref="K10:K14"/>
    <mergeCell ref="B10:B14"/>
    <mergeCell ref="AI10:AI14"/>
    <mergeCell ref="AJ10:AJ14"/>
    <mergeCell ref="AK10:AK14"/>
    <mergeCell ref="AL10:AL14"/>
    <mergeCell ref="AM10:AM14"/>
    <mergeCell ref="AA40:AA44"/>
    <mergeCell ref="AB40:AB44"/>
    <mergeCell ref="AE40:AE44"/>
    <mergeCell ref="AF40:AF44"/>
    <mergeCell ref="AG40:AG44"/>
    <mergeCell ref="AH40:AH44"/>
    <mergeCell ref="AI40:AI44"/>
    <mergeCell ref="AJ40:AJ44"/>
    <mergeCell ref="AK40:AK44"/>
    <mergeCell ref="AL40:AL44"/>
    <mergeCell ref="AM40:AM44"/>
    <mergeCell ref="AM15:AM19"/>
    <mergeCell ref="AM20:AM24"/>
    <mergeCell ref="AJ20:AJ24"/>
    <mergeCell ref="AK20:AK24"/>
    <mergeCell ref="AL20:AL24"/>
    <mergeCell ref="AH25:AH29"/>
    <mergeCell ref="AI25:AI29"/>
    <mergeCell ref="AJ25:AJ29"/>
    <mergeCell ref="AN40:AN44"/>
    <mergeCell ref="AN15:AN19"/>
    <mergeCell ref="AE15:AE19"/>
    <mergeCell ref="AF15:AF19"/>
    <mergeCell ref="AG15:AG19"/>
    <mergeCell ref="AH15:AH19"/>
    <mergeCell ref="AI15:AI19"/>
    <mergeCell ref="A45:A49"/>
    <mergeCell ref="C45:C49"/>
    <mergeCell ref="D45:D49"/>
    <mergeCell ref="E45:E49"/>
    <mergeCell ref="F45:F49"/>
    <mergeCell ref="G45:G49"/>
    <mergeCell ref="H45:H49"/>
    <mergeCell ref="I45:I49"/>
    <mergeCell ref="J45:J49"/>
    <mergeCell ref="G20:G24"/>
    <mergeCell ref="H20:H24"/>
    <mergeCell ref="I20:I24"/>
    <mergeCell ref="J20:J24"/>
    <mergeCell ref="A20:A24"/>
    <mergeCell ref="C20:C24"/>
    <mergeCell ref="D20:D24"/>
    <mergeCell ref="E20:E24"/>
    <mergeCell ref="A50:A54"/>
    <mergeCell ref="C55:C59"/>
    <mergeCell ref="D50:D54"/>
    <mergeCell ref="E50:E54"/>
    <mergeCell ref="F50:F54"/>
    <mergeCell ref="G50:G54"/>
    <mergeCell ref="H50:H54"/>
    <mergeCell ref="I50:I54"/>
    <mergeCell ref="J50:J54"/>
    <mergeCell ref="J55:J59"/>
    <mergeCell ref="A55:A59"/>
    <mergeCell ref="D55:D59"/>
    <mergeCell ref="E55:E59"/>
    <mergeCell ref="F55:F59"/>
    <mergeCell ref="C50:C54"/>
    <mergeCell ref="G55:G59"/>
    <mergeCell ref="H55:H59"/>
    <mergeCell ref="I55:I59"/>
    <mergeCell ref="AH50:AH54"/>
    <mergeCell ref="AI50:AI54"/>
    <mergeCell ref="AJ50:AJ54"/>
    <mergeCell ref="AK50:AK54"/>
    <mergeCell ref="AL50:AL54"/>
    <mergeCell ref="AM50:AM54"/>
    <mergeCell ref="AN50:AN54"/>
    <mergeCell ref="AH45:AH49"/>
    <mergeCell ref="AI45:AI49"/>
    <mergeCell ref="AJ45:AJ49"/>
    <mergeCell ref="AK45:AK49"/>
    <mergeCell ref="AL45:AL49"/>
    <mergeCell ref="AM45:AM49"/>
    <mergeCell ref="AN45:AN49"/>
    <mergeCell ref="AG45:AG49"/>
    <mergeCell ref="AE25:AE29"/>
    <mergeCell ref="AG25:AG29"/>
    <mergeCell ref="AB25:AB29"/>
    <mergeCell ref="AF25:AF29"/>
    <mergeCell ref="A25:A29"/>
    <mergeCell ref="C25:C29"/>
    <mergeCell ref="D25:D29"/>
    <mergeCell ref="E25:E29"/>
    <mergeCell ref="F25:F29"/>
    <mergeCell ref="G25:G29"/>
    <mergeCell ref="H25:H29"/>
    <mergeCell ref="I25:I29"/>
    <mergeCell ref="J25:J29"/>
    <mergeCell ref="B25:B29"/>
    <mergeCell ref="AB30:AB34"/>
    <mergeCell ref="AE30:AE34"/>
    <mergeCell ref="AF30:AF34"/>
    <mergeCell ref="AG30:AG34"/>
    <mergeCell ref="A30:A34"/>
    <mergeCell ref="C30:C34"/>
    <mergeCell ref="D30:D34"/>
    <mergeCell ref="E30:E34"/>
    <mergeCell ref="F30:F34"/>
    <mergeCell ref="G30:G34"/>
    <mergeCell ref="H30:H34"/>
    <mergeCell ref="I30:I34"/>
    <mergeCell ref="J30:J34"/>
    <mergeCell ref="B30:B34"/>
    <mergeCell ref="AB35:AB39"/>
    <mergeCell ref="AE35:AE39"/>
    <mergeCell ref="AF35:AF39"/>
    <mergeCell ref="AG35:AG39"/>
    <mergeCell ref="A35:A39"/>
    <mergeCell ref="C35:C39"/>
    <mergeCell ref="D35:D39"/>
    <mergeCell ref="E35:E39"/>
    <mergeCell ref="F35:F39"/>
    <mergeCell ref="G35:G39"/>
    <mergeCell ref="H35:H39"/>
    <mergeCell ref="I35:I39"/>
    <mergeCell ref="J35:J39"/>
    <mergeCell ref="B35:B39"/>
    <mergeCell ref="B45:B49"/>
    <mergeCell ref="B50:B54"/>
    <mergeCell ref="B55:B59"/>
    <mergeCell ref="B20:B24"/>
    <mergeCell ref="K35:K39"/>
    <mergeCell ref="L35:L39"/>
    <mergeCell ref="M35:M39"/>
    <mergeCell ref="N35:N39"/>
    <mergeCell ref="AA35:AA39"/>
    <mergeCell ref="K30:K34"/>
    <mergeCell ref="L30:L34"/>
    <mergeCell ref="M30:M34"/>
    <mergeCell ref="N30:N34"/>
    <mergeCell ref="AA30:AA34"/>
    <mergeCell ref="K25:K29"/>
    <mergeCell ref="L25:L29"/>
    <mergeCell ref="M25:M29"/>
    <mergeCell ref="N25:N29"/>
    <mergeCell ref="AA25:AA29"/>
    <mergeCell ref="N50:N54"/>
    <mergeCell ref="AA50:AA54"/>
    <mergeCell ref="F20:F24"/>
    <mergeCell ref="K20:K24"/>
    <mergeCell ref="N40:N44"/>
  </mergeCells>
  <conditionalFormatting sqref="I10">
    <cfRule type="containsText" dxfId="3325" priority="665" operator="containsText" text="Muy Baja">
      <formula>NOT(ISERROR(SEARCH("Muy Baja",I10)))</formula>
    </cfRule>
    <cfRule type="containsText" dxfId="3324" priority="666" operator="containsText" text="Baja">
      <formula>NOT(ISERROR(SEARCH("Baja",I10)))</formula>
    </cfRule>
    <cfRule type="containsText" dxfId="3323" priority="790" operator="containsText" text="Muy Alta">
      <formula>NOT(ISERROR(SEARCH("Muy Alta",I10)))</formula>
    </cfRule>
    <cfRule type="containsText" dxfId="3322" priority="791" operator="containsText" text="Alta">
      <formula>NOT(ISERROR(SEARCH("Alta",I10)))</formula>
    </cfRule>
    <cfRule type="containsText" dxfId="3321" priority="792" operator="containsText" text="Media">
      <formula>NOT(ISERROR(SEARCH("Media",I10)))</formula>
    </cfRule>
    <cfRule type="containsText" dxfId="3320" priority="793" operator="containsText" text="Media">
      <formula>NOT(ISERROR(SEARCH("Media",I10)))</formula>
    </cfRule>
    <cfRule type="containsText" dxfId="3319" priority="794" operator="containsText" text="Media">
      <formula>NOT(ISERROR(SEARCH("Media",I10)))</formula>
    </cfRule>
    <cfRule type="containsText" dxfId="3318" priority="797" operator="containsText" text="Muy Baja">
      <formula>NOT(ISERROR(SEARCH("Muy Baja",I10)))</formula>
    </cfRule>
    <cfRule type="containsText" dxfId="3317" priority="798" operator="containsText" text="Baja">
      <formula>NOT(ISERROR(SEARCH("Baja",I10)))</formula>
    </cfRule>
    <cfRule type="containsText" dxfId="3316" priority="799" operator="containsText" text="Muy Baja">
      <formula>NOT(ISERROR(SEARCH("Muy Baja",I10)))</formula>
    </cfRule>
    <cfRule type="containsText" dxfId="3315" priority="800" operator="containsText" text="Muy Baja">
      <formula>NOT(ISERROR(SEARCH("Muy Baja",I10)))</formula>
    </cfRule>
    <cfRule type="containsText" dxfId="3314" priority="801" operator="containsText" text="Muy Baja">
      <formula>NOT(ISERROR(SEARCH("Muy Baja",I10)))</formula>
    </cfRule>
    <cfRule type="containsText" dxfId="3313" priority="802" operator="containsText" text="Muy Baja'Tabla probabilidad'!">
      <formula>NOT(ISERROR(SEARCH("Muy Baja'Tabla probabilidad'!",I10)))</formula>
    </cfRule>
    <cfRule type="containsText" dxfId="3312" priority="803" operator="containsText" text="Muy bajo">
      <formula>NOT(ISERROR(SEARCH("Muy bajo",I10)))</formula>
    </cfRule>
    <cfRule type="containsText" dxfId="3311" priority="812" operator="containsText" text="Alta">
      <formula>NOT(ISERROR(SEARCH("Alta",I10)))</formula>
    </cfRule>
    <cfRule type="containsText" dxfId="3310" priority="813" operator="containsText" text="Media">
      <formula>NOT(ISERROR(SEARCH("Media",I10)))</formula>
    </cfRule>
    <cfRule type="containsText" dxfId="3309" priority="814" operator="containsText" text="Baja">
      <formula>NOT(ISERROR(SEARCH("Baja",I10)))</formula>
    </cfRule>
    <cfRule type="containsText" dxfId="3308" priority="815" operator="containsText" text="Muy baja">
      <formula>NOT(ISERROR(SEARCH("Muy baja",I10)))</formula>
    </cfRule>
    <cfRule type="cellIs" dxfId="3307" priority="818" operator="between">
      <formula>1</formula>
      <formula>2</formula>
    </cfRule>
    <cfRule type="cellIs" dxfId="3306" priority="819" operator="between">
      <formula>0</formula>
      <formula>2</formula>
    </cfRule>
  </conditionalFormatting>
  <conditionalFormatting sqref="I10">
    <cfRule type="containsText" dxfId="3305" priority="668" operator="containsText" text="Muy Alta">
      <formula>NOT(ISERROR(SEARCH("Muy Alta",I10)))</formula>
    </cfRule>
  </conditionalFormatting>
  <conditionalFormatting sqref="L10">
    <cfRule type="containsText" dxfId="3304" priority="659" operator="containsText" text="Catastrófico">
      <formula>NOT(ISERROR(SEARCH("Catastrófico",L10)))</formula>
    </cfRule>
    <cfRule type="containsText" dxfId="3303" priority="660" operator="containsText" text="Mayor">
      <formula>NOT(ISERROR(SEARCH("Mayor",L10)))</formula>
    </cfRule>
    <cfRule type="containsText" dxfId="3302" priority="661" operator="containsText" text="Alta">
      <formula>NOT(ISERROR(SEARCH("Alta",L10)))</formula>
    </cfRule>
    <cfRule type="containsText" dxfId="3301" priority="662" operator="containsText" text="Moderado">
      <formula>NOT(ISERROR(SEARCH("Moderado",L10)))</formula>
    </cfRule>
    <cfRule type="containsText" dxfId="3300" priority="663" operator="containsText" text="Menor">
      <formula>NOT(ISERROR(SEARCH("Menor",L10)))</formula>
    </cfRule>
    <cfRule type="containsText" dxfId="3299" priority="664" operator="containsText" text="Leve">
      <formula>NOT(ISERROR(SEARCH("Leve",L10)))</formula>
    </cfRule>
  </conditionalFormatting>
  <conditionalFormatting sqref="N10 N15 N20 N40 N45 N25">
    <cfRule type="containsText" dxfId="3298" priority="654" operator="containsText" text="Extremo">
      <formula>NOT(ISERROR(SEARCH("Extremo",N10)))</formula>
    </cfRule>
    <cfRule type="containsText" dxfId="3297" priority="655" operator="containsText" text="Alto">
      <formula>NOT(ISERROR(SEARCH("Alto",N10)))</formula>
    </cfRule>
    <cfRule type="containsText" dxfId="3296" priority="656" operator="containsText" text="Bajo">
      <formula>NOT(ISERROR(SEARCH("Bajo",N10)))</formula>
    </cfRule>
    <cfRule type="containsText" dxfId="3295" priority="657" operator="containsText" text="Moderado">
      <formula>NOT(ISERROR(SEARCH("Moderado",N10)))</formula>
    </cfRule>
    <cfRule type="containsText" dxfId="3294" priority="658" operator="containsText" text="Extremo">
      <formula>NOT(ISERROR(SEARCH("Extremo",N10)))</formula>
    </cfRule>
  </conditionalFormatting>
  <conditionalFormatting sqref="M10">
    <cfRule type="containsText" dxfId="3293" priority="648" operator="containsText" text="Catastrófico">
      <formula>NOT(ISERROR(SEARCH("Catastrófico",M10)))</formula>
    </cfRule>
    <cfRule type="containsText" dxfId="3292" priority="649" operator="containsText" text="Mayor">
      <formula>NOT(ISERROR(SEARCH("Mayor",M10)))</formula>
    </cfRule>
    <cfRule type="containsText" dxfId="3291" priority="650" operator="containsText" text="Alta">
      <formula>NOT(ISERROR(SEARCH("Alta",M10)))</formula>
    </cfRule>
    <cfRule type="containsText" dxfId="3290" priority="651" operator="containsText" text="Moderado">
      <formula>NOT(ISERROR(SEARCH("Moderado",M10)))</formula>
    </cfRule>
    <cfRule type="containsText" dxfId="3289" priority="652" operator="containsText" text="Menor">
      <formula>NOT(ISERROR(SEARCH("Menor",M10)))</formula>
    </cfRule>
    <cfRule type="containsText" dxfId="3288" priority="653" operator="containsText" text="Leve">
      <formula>NOT(ISERROR(SEARCH("Leve",M10)))</formula>
    </cfRule>
  </conditionalFormatting>
  <conditionalFormatting sqref="Y10:Y14">
    <cfRule type="containsText" dxfId="3287" priority="582" operator="containsText" text="Muy Alta">
      <formula>NOT(ISERROR(SEARCH("Muy Alta",Y10)))</formula>
    </cfRule>
    <cfRule type="containsText" dxfId="3286" priority="583" operator="containsText" text="Alta">
      <formula>NOT(ISERROR(SEARCH("Alta",Y10)))</formula>
    </cfRule>
    <cfRule type="containsText" dxfId="3285" priority="584" operator="containsText" text="Media">
      <formula>NOT(ISERROR(SEARCH("Media",Y10)))</formula>
    </cfRule>
    <cfRule type="containsText" dxfId="3284" priority="585" operator="containsText" text="Muy Baja">
      <formula>NOT(ISERROR(SEARCH("Muy Baja",Y10)))</formula>
    </cfRule>
    <cfRule type="containsText" dxfId="3283" priority="586" operator="containsText" text="Baja">
      <formula>NOT(ISERROR(SEARCH("Baja",Y10)))</formula>
    </cfRule>
    <cfRule type="containsText" dxfId="3282" priority="587" operator="containsText" text="Muy Baja">
      <formula>NOT(ISERROR(SEARCH("Muy Baja",Y10)))</formula>
    </cfRule>
  </conditionalFormatting>
  <conditionalFormatting sqref="AC10:AC14">
    <cfRule type="containsText" dxfId="3281" priority="577" operator="containsText" text="Catastrófico">
      <formula>NOT(ISERROR(SEARCH("Catastrófico",AC10)))</formula>
    </cfRule>
    <cfRule type="containsText" dxfId="3280" priority="578" operator="containsText" text="Mayor">
      <formula>NOT(ISERROR(SEARCH("Mayor",AC10)))</formula>
    </cfRule>
    <cfRule type="containsText" dxfId="3279" priority="579" operator="containsText" text="Moderado">
      <formula>NOT(ISERROR(SEARCH("Moderado",AC10)))</formula>
    </cfRule>
    <cfRule type="containsText" dxfId="3278" priority="580" operator="containsText" text="Menor">
      <formula>NOT(ISERROR(SEARCH("Menor",AC10)))</formula>
    </cfRule>
    <cfRule type="containsText" dxfId="3277" priority="581" operator="containsText" text="Leve">
      <formula>NOT(ISERROR(SEARCH("Leve",AC10)))</formula>
    </cfRule>
  </conditionalFormatting>
  <conditionalFormatting sqref="AG10">
    <cfRule type="containsText" dxfId="3276" priority="568" operator="containsText" text="Extremo">
      <formula>NOT(ISERROR(SEARCH("Extremo",AG10)))</formula>
    </cfRule>
    <cfRule type="containsText" dxfId="3275" priority="569" operator="containsText" text="Alto">
      <formula>NOT(ISERROR(SEARCH("Alto",AG10)))</formula>
    </cfRule>
    <cfRule type="containsText" dxfId="3274" priority="570" operator="containsText" text="Moderado">
      <formula>NOT(ISERROR(SEARCH("Moderado",AG10)))</formula>
    </cfRule>
    <cfRule type="containsText" dxfId="3273" priority="571" operator="containsText" text="Menor">
      <formula>NOT(ISERROR(SEARCH("Menor",AG10)))</formula>
    </cfRule>
    <cfRule type="containsText" dxfId="3272" priority="572" operator="containsText" text="Bajo">
      <formula>NOT(ISERROR(SEARCH("Bajo",AG10)))</formula>
    </cfRule>
    <cfRule type="containsText" dxfId="3271" priority="573" operator="containsText" text="Moderado">
      <formula>NOT(ISERROR(SEARCH("Moderado",AG10)))</formula>
    </cfRule>
    <cfRule type="containsText" dxfId="3270" priority="574" operator="containsText" text="Extremo">
      <formula>NOT(ISERROR(SEARCH("Extremo",AG10)))</formula>
    </cfRule>
    <cfRule type="containsText" dxfId="3269" priority="575" operator="containsText" text="Baja">
      <formula>NOT(ISERROR(SEARCH("Baja",AG10)))</formula>
    </cfRule>
    <cfRule type="containsText" dxfId="3268" priority="576" operator="containsText" text="Alto">
      <formula>NOT(ISERROR(SEARCH("Alto",AG10)))</formula>
    </cfRule>
  </conditionalFormatting>
  <conditionalFormatting sqref="AA10:AA14">
    <cfRule type="containsText" dxfId="3267" priority="557" operator="containsText" text="Muy Alta">
      <formula>NOT(ISERROR(SEARCH("Muy Alta",AA10)))</formula>
    </cfRule>
    <cfRule type="containsText" dxfId="3266" priority="558" operator="containsText" text="Alta">
      <formula>NOT(ISERROR(SEARCH("Alta",AA10)))</formula>
    </cfRule>
    <cfRule type="containsText" dxfId="3265" priority="559" operator="containsText" text="Media">
      <formula>NOT(ISERROR(SEARCH("Media",AA10)))</formula>
    </cfRule>
    <cfRule type="containsText" dxfId="3264" priority="560" operator="containsText" text="Baja">
      <formula>NOT(ISERROR(SEARCH("Baja",AA10)))</formula>
    </cfRule>
    <cfRule type="containsText" dxfId="3263" priority="561" operator="containsText" text="Muy Baja">
      <formula>NOT(ISERROR(SEARCH("Muy Baja",AA10)))</formula>
    </cfRule>
  </conditionalFormatting>
  <conditionalFormatting sqref="AE10:AE14">
    <cfRule type="containsText" dxfId="3262" priority="552" operator="containsText" text="Catastrófico">
      <formula>NOT(ISERROR(SEARCH("Catastrófico",AE10)))</formula>
    </cfRule>
    <cfRule type="containsText" dxfId="3261" priority="553" operator="containsText" text="Moderado">
      <formula>NOT(ISERROR(SEARCH("Moderado",AE10)))</formula>
    </cfRule>
    <cfRule type="containsText" dxfId="3260" priority="554" operator="containsText" text="Menor">
      <formula>NOT(ISERROR(SEARCH("Menor",AE10)))</formula>
    </cfRule>
    <cfRule type="containsText" dxfId="3259" priority="555" operator="containsText" text="Leve">
      <formula>NOT(ISERROR(SEARCH("Leve",AE10)))</formula>
    </cfRule>
    <cfRule type="containsText" dxfId="3258" priority="556" operator="containsText" text="Mayor">
      <formula>NOT(ISERROR(SEARCH("Mayor",AE10)))</formula>
    </cfRule>
  </conditionalFormatting>
  <conditionalFormatting sqref="I15 I20 I40 I45 I25">
    <cfRule type="containsText" dxfId="3257" priority="529" operator="containsText" text="Muy Baja">
      <formula>NOT(ISERROR(SEARCH("Muy Baja",I15)))</formula>
    </cfRule>
    <cfRule type="containsText" dxfId="3256" priority="530" operator="containsText" text="Baja">
      <formula>NOT(ISERROR(SEARCH("Baja",I15)))</formula>
    </cfRule>
    <cfRule type="containsText" dxfId="3255" priority="532" operator="containsText" text="Muy Alta">
      <formula>NOT(ISERROR(SEARCH("Muy Alta",I15)))</formula>
    </cfRule>
    <cfRule type="containsText" dxfId="3254" priority="533" operator="containsText" text="Alta">
      <formula>NOT(ISERROR(SEARCH("Alta",I15)))</formula>
    </cfRule>
    <cfRule type="containsText" dxfId="3253" priority="534" operator="containsText" text="Media">
      <formula>NOT(ISERROR(SEARCH("Media",I15)))</formula>
    </cfRule>
    <cfRule type="containsText" dxfId="3252" priority="535" operator="containsText" text="Media">
      <formula>NOT(ISERROR(SEARCH("Media",I15)))</formula>
    </cfRule>
    <cfRule type="containsText" dxfId="3251" priority="536" operator="containsText" text="Media">
      <formula>NOT(ISERROR(SEARCH("Media",I15)))</formula>
    </cfRule>
    <cfRule type="containsText" dxfId="3250" priority="537" operator="containsText" text="Muy Baja">
      <formula>NOT(ISERROR(SEARCH("Muy Baja",I15)))</formula>
    </cfRule>
    <cfRule type="containsText" dxfId="3249" priority="538" operator="containsText" text="Baja">
      <formula>NOT(ISERROR(SEARCH("Baja",I15)))</formula>
    </cfRule>
    <cfRule type="containsText" dxfId="3248" priority="539" operator="containsText" text="Muy Baja">
      <formula>NOT(ISERROR(SEARCH("Muy Baja",I15)))</formula>
    </cfRule>
    <cfRule type="containsText" dxfId="3247" priority="540" operator="containsText" text="Muy Baja">
      <formula>NOT(ISERROR(SEARCH("Muy Baja",I15)))</formula>
    </cfRule>
    <cfRule type="containsText" dxfId="3246" priority="541" operator="containsText" text="Muy Baja">
      <formula>NOT(ISERROR(SEARCH("Muy Baja",I15)))</formula>
    </cfRule>
    <cfRule type="containsText" dxfId="3245" priority="542" operator="containsText" text="Muy Baja'Tabla probabilidad'!">
      <formula>NOT(ISERROR(SEARCH("Muy Baja'Tabla probabilidad'!",I15)))</formula>
    </cfRule>
    <cfRule type="containsText" dxfId="3244" priority="543" operator="containsText" text="Muy bajo">
      <formula>NOT(ISERROR(SEARCH("Muy bajo",I15)))</formula>
    </cfRule>
    <cfRule type="containsText" dxfId="3243" priority="544" operator="containsText" text="Alta">
      <formula>NOT(ISERROR(SEARCH("Alta",I15)))</formula>
    </cfRule>
    <cfRule type="containsText" dxfId="3242" priority="545" operator="containsText" text="Media">
      <formula>NOT(ISERROR(SEARCH("Media",I15)))</formula>
    </cfRule>
    <cfRule type="containsText" dxfId="3241" priority="546" operator="containsText" text="Baja">
      <formula>NOT(ISERROR(SEARCH("Baja",I15)))</formula>
    </cfRule>
    <cfRule type="containsText" dxfId="3240" priority="547" operator="containsText" text="Muy baja">
      <formula>NOT(ISERROR(SEARCH("Muy baja",I15)))</formula>
    </cfRule>
    <cfRule type="cellIs" dxfId="3239" priority="550" operator="between">
      <formula>1</formula>
      <formula>2</formula>
    </cfRule>
    <cfRule type="cellIs" dxfId="3238" priority="551" operator="between">
      <formula>0</formula>
      <formula>2</formula>
    </cfRule>
  </conditionalFormatting>
  <conditionalFormatting sqref="I15 I20 I40 I45 I25">
    <cfRule type="containsText" dxfId="3237" priority="531" operator="containsText" text="Muy Alta">
      <formula>NOT(ISERROR(SEARCH("Muy Alta",I15)))</formula>
    </cfRule>
  </conditionalFormatting>
  <conditionalFormatting sqref="Y15:Y19">
    <cfRule type="containsText" dxfId="3236" priority="523" operator="containsText" text="Muy Alta">
      <formula>NOT(ISERROR(SEARCH("Muy Alta",Y15)))</formula>
    </cfRule>
    <cfRule type="containsText" dxfId="3235" priority="524" operator="containsText" text="Alta">
      <formula>NOT(ISERROR(SEARCH("Alta",Y15)))</formula>
    </cfRule>
    <cfRule type="containsText" dxfId="3234" priority="525" operator="containsText" text="Media">
      <formula>NOT(ISERROR(SEARCH("Media",Y15)))</formula>
    </cfRule>
    <cfRule type="containsText" dxfId="3233" priority="526" operator="containsText" text="Muy Baja">
      <formula>NOT(ISERROR(SEARCH("Muy Baja",Y15)))</formula>
    </cfRule>
    <cfRule type="containsText" dxfId="3232" priority="527" operator="containsText" text="Baja">
      <formula>NOT(ISERROR(SEARCH("Baja",Y15)))</formula>
    </cfRule>
    <cfRule type="containsText" dxfId="3231" priority="528" operator="containsText" text="Muy Baja">
      <formula>NOT(ISERROR(SEARCH("Muy Baja",Y15)))</formula>
    </cfRule>
  </conditionalFormatting>
  <conditionalFormatting sqref="AC15:AC19">
    <cfRule type="containsText" dxfId="3230" priority="518" operator="containsText" text="Catastrófico">
      <formula>NOT(ISERROR(SEARCH("Catastrófico",AC15)))</formula>
    </cfRule>
    <cfRule type="containsText" dxfId="3229" priority="519" operator="containsText" text="Mayor">
      <formula>NOT(ISERROR(SEARCH("Mayor",AC15)))</formula>
    </cfRule>
    <cfRule type="containsText" dxfId="3228" priority="520" operator="containsText" text="Moderado">
      <formula>NOT(ISERROR(SEARCH("Moderado",AC15)))</formula>
    </cfRule>
    <cfRule type="containsText" dxfId="3227" priority="521" operator="containsText" text="Menor">
      <formula>NOT(ISERROR(SEARCH("Menor",AC15)))</formula>
    </cfRule>
    <cfRule type="containsText" dxfId="3226" priority="522" operator="containsText" text="Leve">
      <formula>NOT(ISERROR(SEARCH("Leve",AC15)))</formula>
    </cfRule>
  </conditionalFormatting>
  <conditionalFormatting sqref="AG15">
    <cfRule type="containsText" dxfId="3225" priority="509" operator="containsText" text="Extremo">
      <formula>NOT(ISERROR(SEARCH("Extremo",AG15)))</formula>
    </cfRule>
    <cfRule type="containsText" dxfId="3224" priority="510" operator="containsText" text="Alto">
      <formula>NOT(ISERROR(SEARCH("Alto",AG15)))</formula>
    </cfRule>
    <cfRule type="containsText" dxfId="3223" priority="511" operator="containsText" text="Moderado">
      <formula>NOT(ISERROR(SEARCH("Moderado",AG15)))</formula>
    </cfRule>
    <cfRule type="containsText" dxfId="3222" priority="512" operator="containsText" text="Menor">
      <formula>NOT(ISERROR(SEARCH("Menor",AG15)))</formula>
    </cfRule>
    <cfRule type="containsText" dxfId="3221" priority="513" operator="containsText" text="Bajo">
      <formula>NOT(ISERROR(SEARCH("Bajo",AG15)))</formula>
    </cfRule>
    <cfRule type="containsText" dxfId="3220" priority="514" operator="containsText" text="Moderado">
      <formula>NOT(ISERROR(SEARCH("Moderado",AG15)))</formula>
    </cfRule>
    <cfRule type="containsText" dxfId="3219" priority="515" operator="containsText" text="Extremo">
      <formula>NOT(ISERROR(SEARCH("Extremo",AG15)))</formula>
    </cfRule>
    <cfRule type="containsText" dxfId="3218" priority="516" operator="containsText" text="Baja">
      <formula>NOT(ISERROR(SEARCH("Baja",AG15)))</formula>
    </cfRule>
    <cfRule type="containsText" dxfId="3217" priority="517" operator="containsText" text="Alto">
      <formula>NOT(ISERROR(SEARCH("Alto",AG15)))</formula>
    </cfRule>
  </conditionalFormatting>
  <conditionalFormatting sqref="AA15:AA19">
    <cfRule type="containsText" dxfId="3216" priority="504" operator="containsText" text="Muy Alta">
      <formula>NOT(ISERROR(SEARCH("Muy Alta",AA15)))</formula>
    </cfRule>
    <cfRule type="containsText" dxfId="3215" priority="505" operator="containsText" text="Alta">
      <formula>NOT(ISERROR(SEARCH("Alta",AA15)))</formula>
    </cfRule>
    <cfRule type="containsText" dxfId="3214" priority="506" operator="containsText" text="Media">
      <formula>NOT(ISERROR(SEARCH("Media",AA15)))</formula>
    </cfRule>
    <cfRule type="containsText" dxfId="3213" priority="507" operator="containsText" text="Baja">
      <formula>NOT(ISERROR(SEARCH("Baja",AA15)))</formula>
    </cfRule>
    <cfRule type="containsText" dxfId="3212" priority="508" operator="containsText" text="Muy Baja">
      <formula>NOT(ISERROR(SEARCH("Muy Baja",AA15)))</formula>
    </cfRule>
  </conditionalFormatting>
  <conditionalFormatting sqref="AE15:AE19">
    <cfRule type="containsText" dxfId="3211" priority="499" operator="containsText" text="Catastrófico">
      <formula>NOT(ISERROR(SEARCH("Catastrófico",AE15)))</formula>
    </cfRule>
    <cfRule type="containsText" dxfId="3210" priority="500" operator="containsText" text="Moderado">
      <formula>NOT(ISERROR(SEARCH("Moderado",AE15)))</formula>
    </cfRule>
    <cfRule type="containsText" dxfId="3209" priority="501" operator="containsText" text="Menor">
      <formula>NOT(ISERROR(SEARCH("Menor",AE15)))</formula>
    </cfRule>
    <cfRule type="containsText" dxfId="3208" priority="502" operator="containsText" text="Leve">
      <formula>NOT(ISERROR(SEARCH("Leve",AE15)))</formula>
    </cfRule>
    <cfRule type="containsText" dxfId="3207" priority="503" operator="containsText" text="Mayor">
      <formula>NOT(ISERROR(SEARCH("Mayor",AE15)))</formula>
    </cfRule>
  </conditionalFormatting>
  <conditionalFormatting sqref="Y20:Y29">
    <cfRule type="containsText" dxfId="3206" priority="493" operator="containsText" text="Muy Alta">
      <formula>NOT(ISERROR(SEARCH("Muy Alta",Y20)))</formula>
    </cfRule>
    <cfRule type="containsText" dxfId="3205" priority="494" operator="containsText" text="Alta">
      <formula>NOT(ISERROR(SEARCH("Alta",Y20)))</formula>
    </cfRule>
    <cfRule type="containsText" dxfId="3204" priority="495" operator="containsText" text="Media">
      <formula>NOT(ISERROR(SEARCH("Media",Y20)))</formula>
    </cfRule>
    <cfRule type="containsText" dxfId="3203" priority="496" operator="containsText" text="Muy Baja">
      <formula>NOT(ISERROR(SEARCH("Muy Baja",Y20)))</formula>
    </cfRule>
    <cfRule type="containsText" dxfId="3202" priority="497" operator="containsText" text="Baja">
      <formula>NOT(ISERROR(SEARCH("Baja",Y20)))</formula>
    </cfRule>
    <cfRule type="containsText" dxfId="3201" priority="498" operator="containsText" text="Muy Baja">
      <formula>NOT(ISERROR(SEARCH("Muy Baja",Y20)))</formula>
    </cfRule>
  </conditionalFormatting>
  <conditionalFormatting sqref="AC20:AC29">
    <cfRule type="containsText" dxfId="3200" priority="488" operator="containsText" text="Catastrófico">
      <formula>NOT(ISERROR(SEARCH("Catastrófico",AC20)))</formula>
    </cfRule>
    <cfRule type="containsText" dxfId="3199" priority="489" operator="containsText" text="Mayor">
      <formula>NOT(ISERROR(SEARCH("Mayor",AC20)))</formula>
    </cfRule>
    <cfRule type="containsText" dxfId="3198" priority="490" operator="containsText" text="Moderado">
      <formula>NOT(ISERROR(SEARCH("Moderado",AC20)))</formula>
    </cfRule>
    <cfRule type="containsText" dxfId="3197" priority="491" operator="containsText" text="Menor">
      <formula>NOT(ISERROR(SEARCH("Menor",AC20)))</formula>
    </cfRule>
    <cfRule type="containsText" dxfId="3196" priority="492" operator="containsText" text="Leve">
      <formula>NOT(ISERROR(SEARCH("Leve",AC20)))</formula>
    </cfRule>
  </conditionalFormatting>
  <conditionalFormatting sqref="AG20 AG25">
    <cfRule type="containsText" dxfId="3195" priority="479" operator="containsText" text="Extremo">
      <formula>NOT(ISERROR(SEARCH("Extremo",AG20)))</formula>
    </cfRule>
    <cfRule type="containsText" dxfId="3194" priority="480" operator="containsText" text="Alto">
      <formula>NOT(ISERROR(SEARCH("Alto",AG20)))</formula>
    </cfRule>
    <cfRule type="containsText" dxfId="3193" priority="481" operator="containsText" text="Moderado">
      <formula>NOT(ISERROR(SEARCH("Moderado",AG20)))</formula>
    </cfRule>
    <cfRule type="containsText" dxfId="3192" priority="482" operator="containsText" text="Menor">
      <formula>NOT(ISERROR(SEARCH("Menor",AG20)))</formula>
    </cfRule>
    <cfRule type="containsText" dxfId="3191" priority="483" operator="containsText" text="Bajo">
      <formula>NOT(ISERROR(SEARCH("Bajo",AG20)))</formula>
    </cfRule>
    <cfRule type="containsText" dxfId="3190" priority="484" operator="containsText" text="Moderado">
      <formula>NOT(ISERROR(SEARCH("Moderado",AG20)))</formula>
    </cfRule>
    <cfRule type="containsText" dxfId="3189" priority="485" operator="containsText" text="Extremo">
      <formula>NOT(ISERROR(SEARCH("Extremo",AG20)))</formula>
    </cfRule>
    <cfRule type="containsText" dxfId="3188" priority="486" operator="containsText" text="Baja">
      <formula>NOT(ISERROR(SEARCH("Baja",AG20)))</formula>
    </cfRule>
    <cfRule type="containsText" dxfId="3187" priority="487" operator="containsText" text="Alto">
      <formula>NOT(ISERROR(SEARCH("Alto",AG20)))</formula>
    </cfRule>
  </conditionalFormatting>
  <conditionalFormatting sqref="AA20:AA29">
    <cfRule type="containsText" dxfId="3186" priority="474" operator="containsText" text="Muy Alta">
      <formula>NOT(ISERROR(SEARCH("Muy Alta",AA20)))</formula>
    </cfRule>
    <cfRule type="containsText" dxfId="3185" priority="475" operator="containsText" text="Alta">
      <formula>NOT(ISERROR(SEARCH("Alta",AA20)))</formula>
    </cfRule>
    <cfRule type="containsText" dxfId="3184" priority="476" operator="containsText" text="Media">
      <formula>NOT(ISERROR(SEARCH("Media",AA20)))</formula>
    </cfRule>
    <cfRule type="containsText" dxfId="3183" priority="477" operator="containsText" text="Baja">
      <formula>NOT(ISERROR(SEARCH("Baja",AA20)))</formula>
    </cfRule>
    <cfRule type="containsText" dxfId="3182" priority="478" operator="containsText" text="Muy Baja">
      <formula>NOT(ISERROR(SEARCH("Muy Baja",AA20)))</formula>
    </cfRule>
  </conditionalFormatting>
  <conditionalFormatting sqref="AE20:AE29">
    <cfRule type="containsText" dxfId="3181" priority="469" operator="containsText" text="Catastrófico">
      <formula>NOT(ISERROR(SEARCH("Catastrófico",AE20)))</formula>
    </cfRule>
    <cfRule type="containsText" dxfId="3180" priority="470" operator="containsText" text="Moderado">
      <formula>NOT(ISERROR(SEARCH("Moderado",AE20)))</formula>
    </cfRule>
    <cfRule type="containsText" dxfId="3179" priority="471" operator="containsText" text="Menor">
      <formula>NOT(ISERROR(SEARCH("Menor",AE20)))</formula>
    </cfRule>
    <cfRule type="containsText" dxfId="3178" priority="472" operator="containsText" text="Leve">
      <formula>NOT(ISERROR(SEARCH("Leve",AE20)))</formula>
    </cfRule>
    <cfRule type="containsText" dxfId="3177" priority="473" operator="containsText" text="Mayor">
      <formula>NOT(ISERROR(SEARCH("Mayor",AE20)))</formula>
    </cfRule>
  </conditionalFormatting>
  <conditionalFormatting sqref="Y40:Y44">
    <cfRule type="containsText" dxfId="3176" priority="463" operator="containsText" text="Muy Alta">
      <formula>NOT(ISERROR(SEARCH("Muy Alta",Y40)))</formula>
    </cfRule>
    <cfRule type="containsText" dxfId="3175" priority="464" operator="containsText" text="Alta">
      <formula>NOT(ISERROR(SEARCH("Alta",Y40)))</formula>
    </cfRule>
    <cfRule type="containsText" dxfId="3174" priority="465" operator="containsText" text="Media">
      <formula>NOT(ISERROR(SEARCH("Media",Y40)))</formula>
    </cfRule>
    <cfRule type="containsText" dxfId="3173" priority="466" operator="containsText" text="Muy Baja">
      <formula>NOT(ISERROR(SEARCH("Muy Baja",Y40)))</formula>
    </cfRule>
    <cfRule type="containsText" dxfId="3172" priority="467" operator="containsText" text="Baja">
      <formula>NOT(ISERROR(SEARCH("Baja",Y40)))</formula>
    </cfRule>
    <cfRule type="containsText" dxfId="3171" priority="468" operator="containsText" text="Muy Baja">
      <formula>NOT(ISERROR(SEARCH("Muy Baja",Y40)))</formula>
    </cfRule>
  </conditionalFormatting>
  <conditionalFormatting sqref="AC40:AC44">
    <cfRule type="containsText" dxfId="3170" priority="458" operator="containsText" text="Catastrófico">
      <formula>NOT(ISERROR(SEARCH("Catastrófico",AC40)))</formula>
    </cfRule>
    <cfRule type="containsText" dxfId="3169" priority="459" operator="containsText" text="Mayor">
      <formula>NOT(ISERROR(SEARCH("Mayor",AC40)))</formula>
    </cfRule>
    <cfRule type="containsText" dxfId="3168" priority="460" operator="containsText" text="Moderado">
      <formula>NOT(ISERROR(SEARCH("Moderado",AC40)))</formula>
    </cfRule>
    <cfRule type="containsText" dxfId="3167" priority="461" operator="containsText" text="Menor">
      <formula>NOT(ISERROR(SEARCH("Menor",AC40)))</formula>
    </cfRule>
    <cfRule type="containsText" dxfId="3166" priority="462" operator="containsText" text="Leve">
      <formula>NOT(ISERROR(SEARCH("Leve",AC40)))</formula>
    </cfRule>
  </conditionalFormatting>
  <conditionalFormatting sqref="AG40">
    <cfRule type="containsText" dxfId="3165" priority="449" operator="containsText" text="Extremo">
      <formula>NOT(ISERROR(SEARCH("Extremo",AG40)))</formula>
    </cfRule>
    <cfRule type="containsText" dxfId="3164" priority="450" operator="containsText" text="Alto">
      <formula>NOT(ISERROR(SEARCH("Alto",AG40)))</formula>
    </cfRule>
    <cfRule type="containsText" dxfId="3163" priority="451" operator="containsText" text="Moderado">
      <formula>NOT(ISERROR(SEARCH("Moderado",AG40)))</formula>
    </cfRule>
    <cfRule type="containsText" dxfId="3162" priority="452" operator="containsText" text="Menor">
      <formula>NOT(ISERROR(SEARCH("Menor",AG40)))</formula>
    </cfRule>
    <cfRule type="containsText" dxfId="3161" priority="453" operator="containsText" text="Bajo">
      <formula>NOT(ISERROR(SEARCH("Bajo",AG40)))</formula>
    </cfRule>
    <cfRule type="containsText" dxfId="3160" priority="454" operator="containsText" text="Moderado">
      <formula>NOT(ISERROR(SEARCH("Moderado",AG40)))</formula>
    </cfRule>
    <cfRule type="containsText" dxfId="3159" priority="455" operator="containsText" text="Extremo">
      <formula>NOT(ISERROR(SEARCH("Extremo",AG40)))</formula>
    </cfRule>
    <cfRule type="containsText" dxfId="3158" priority="456" operator="containsText" text="Baja">
      <formula>NOT(ISERROR(SEARCH("Baja",AG40)))</formula>
    </cfRule>
    <cfRule type="containsText" dxfId="3157" priority="457" operator="containsText" text="Alto">
      <formula>NOT(ISERROR(SEARCH("Alto",AG40)))</formula>
    </cfRule>
  </conditionalFormatting>
  <conditionalFormatting sqref="AA40:AA44">
    <cfRule type="containsText" dxfId="3156" priority="444" operator="containsText" text="Muy Alta">
      <formula>NOT(ISERROR(SEARCH("Muy Alta",AA40)))</formula>
    </cfRule>
    <cfRule type="containsText" dxfId="3155" priority="445" operator="containsText" text="Alta">
      <formula>NOT(ISERROR(SEARCH("Alta",AA40)))</formula>
    </cfRule>
    <cfRule type="containsText" dxfId="3154" priority="446" operator="containsText" text="Media">
      <formula>NOT(ISERROR(SEARCH("Media",AA40)))</formula>
    </cfRule>
    <cfRule type="containsText" dxfId="3153" priority="447" operator="containsText" text="Baja">
      <formula>NOT(ISERROR(SEARCH("Baja",AA40)))</formula>
    </cfRule>
    <cfRule type="containsText" dxfId="3152" priority="448" operator="containsText" text="Muy Baja">
      <formula>NOT(ISERROR(SEARCH("Muy Baja",AA40)))</formula>
    </cfRule>
  </conditionalFormatting>
  <conditionalFormatting sqref="AE40:AE44">
    <cfRule type="containsText" dxfId="3151" priority="439" operator="containsText" text="Catastrófico">
      <formula>NOT(ISERROR(SEARCH("Catastrófico",AE40)))</formula>
    </cfRule>
    <cfRule type="containsText" dxfId="3150" priority="440" operator="containsText" text="Moderado">
      <formula>NOT(ISERROR(SEARCH("Moderado",AE40)))</formula>
    </cfRule>
    <cfRule type="containsText" dxfId="3149" priority="441" operator="containsText" text="Menor">
      <formula>NOT(ISERROR(SEARCH("Menor",AE40)))</formula>
    </cfRule>
    <cfRule type="containsText" dxfId="3148" priority="442" operator="containsText" text="Leve">
      <formula>NOT(ISERROR(SEARCH("Leve",AE40)))</formula>
    </cfRule>
    <cfRule type="containsText" dxfId="3147" priority="443" operator="containsText" text="Mayor">
      <formula>NOT(ISERROR(SEARCH("Mayor",AE40)))</formula>
    </cfRule>
  </conditionalFormatting>
  <conditionalFormatting sqref="Y45:Y49">
    <cfRule type="containsText" dxfId="3146" priority="433" operator="containsText" text="Muy Alta">
      <formula>NOT(ISERROR(SEARCH("Muy Alta",Y45)))</formula>
    </cfRule>
    <cfRule type="containsText" dxfId="3145" priority="434" operator="containsText" text="Alta">
      <formula>NOT(ISERROR(SEARCH("Alta",Y45)))</formula>
    </cfRule>
    <cfRule type="containsText" dxfId="3144" priority="435" operator="containsText" text="Media">
      <formula>NOT(ISERROR(SEARCH("Media",Y45)))</formula>
    </cfRule>
    <cfRule type="containsText" dxfId="3143" priority="436" operator="containsText" text="Muy Baja">
      <formula>NOT(ISERROR(SEARCH("Muy Baja",Y45)))</formula>
    </cfRule>
    <cfRule type="containsText" dxfId="3142" priority="437" operator="containsText" text="Baja">
      <formula>NOT(ISERROR(SEARCH("Baja",Y45)))</formula>
    </cfRule>
    <cfRule type="containsText" dxfId="3141" priority="438" operator="containsText" text="Muy Baja">
      <formula>NOT(ISERROR(SEARCH("Muy Baja",Y45)))</formula>
    </cfRule>
  </conditionalFormatting>
  <conditionalFormatting sqref="AC45:AC49">
    <cfRule type="containsText" dxfId="3140" priority="428" operator="containsText" text="Catastrófico">
      <formula>NOT(ISERROR(SEARCH("Catastrófico",AC45)))</formula>
    </cfRule>
    <cfRule type="containsText" dxfId="3139" priority="429" operator="containsText" text="Mayor">
      <formula>NOT(ISERROR(SEARCH("Mayor",AC45)))</formula>
    </cfRule>
    <cfRule type="containsText" dxfId="3138" priority="430" operator="containsText" text="Moderado">
      <formula>NOT(ISERROR(SEARCH("Moderado",AC45)))</formula>
    </cfRule>
    <cfRule type="containsText" dxfId="3137" priority="431" operator="containsText" text="Menor">
      <formula>NOT(ISERROR(SEARCH("Menor",AC45)))</formula>
    </cfRule>
    <cfRule type="containsText" dxfId="3136" priority="432" operator="containsText" text="Leve">
      <formula>NOT(ISERROR(SEARCH("Leve",AC45)))</formula>
    </cfRule>
  </conditionalFormatting>
  <conditionalFormatting sqref="AG45">
    <cfRule type="containsText" dxfId="3135" priority="419" operator="containsText" text="Extremo">
      <formula>NOT(ISERROR(SEARCH("Extremo",AG45)))</formula>
    </cfRule>
    <cfRule type="containsText" dxfId="3134" priority="420" operator="containsText" text="Alto">
      <formula>NOT(ISERROR(SEARCH("Alto",AG45)))</formula>
    </cfRule>
    <cfRule type="containsText" dxfId="3133" priority="421" operator="containsText" text="Moderado">
      <formula>NOT(ISERROR(SEARCH("Moderado",AG45)))</formula>
    </cfRule>
    <cfRule type="containsText" dxfId="3132" priority="422" operator="containsText" text="Menor">
      <formula>NOT(ISERROR(SEARCH("Menor",AG45)))</formula>
    </cfRule>
    <cfRule type="containsText" dxfId="3131" priority="423" operator="containsText" text="Bajo">
      <formula>NOT(ISERROR(SEARCH("Bajo",AG45)))</formula>
    </cfRule>
    <cfRule type="containsText" dxfId="3130" priority="424" operator="containsText" text="Moderado">
      <formula>NOT(ISERROR(SEARCH("Moderado",AG45)))</formula>
    </cfRule>
    <cfRule type="containsText" dxfId="3129" priority="425" operator="containsText" text="Extremo">
      <formula>NOT(ISERROR(SEARCH("Extremo",AG45)))</formula>
    </cfRule>
    <cfRule type="containsText" dxfId="3128" priority="426" operator="containsText" text="Baja">
      <formula>NOT(ISERROR(SEARCH("Baja",AG45)))</formula>
    </cfRule>
    <cfRule type="containsText" dxfId="3127" priority="427" operator="containsText" text="Alto">
      <formula>NOT(ISERROR(SEARCH("Alto",AG45)))</formula>
    </cfRule>
  </conditionalFormatting>
  <conditionalFormatting sqref="AA45:AA49">
    <cfRule type="containsText" dxfId="3126" priority="414" operator="containsText" text="Muy Alta">
      <formula>NOT(ISERROR(SEARCH("Muy Alta",AA45)))</formula>
    </cfRule>
    <cfRule type="containsText" dxfId="3125" priority="415" operator="containsText" text="Alta">
      <formula>NOT(ISERROR(SEARCH("Alta",AA45)))</formula>
    </cfRule>
    <cfRule type="containsText" dxfId="3124" priority="416" operator="containsText" text="Media">
      <formula>NOT(ISERROR(SEARCH("Media",AA45)))</formula>
    </cfRule>
    <cfRule type="containsText" dxfId="3123" priority="417" operator="containsText" text="Baja">
      <formula>NOT(ISERROR(SEARCH("Baja",AA45)))</formula>
    </cfRule>
    <cfRule type="containsText" dxfId="3122" priority="418" operator="containsText" text="Muy Baja">
      <formula>NOT(ISERROR(SEARCH("Muy Baja",AA45)))</formula>
    </cfRule>
  </conditionalFormatting>
  <conditionalFormatting sqref="AE45:AE49">
    <cfRule type="containsText" dxfId="3121" priority="409" operator="containsText" text="Catastrófico">
      <formula>NOT(ISERROR(SEARCH("Catastrófico",AE45)))</formula>
    </cfRule>
    <cfRule type="containsText" dxfId="3120" priority="410" operator="containsText" text="Moderado">
      <formula>NOT(ISERROR(SEARCH("Moderado",AE45)))</formula>
    </cfRule>
    <cfRule type="containsText" dxfId="3119" priority="411" operator="containsText" text="Menor">
      <formula>NOT(ISERROR(SEARCH("Menor",AE45)))</formula>
    </cfRule>
    <cfRule type="containsText" dxfId="3118" priority="412" operator="containsText" text="Leve">
      <formula>NOT(ISERROR(SEARCH("Leve",AE45)))</formula>
    </cfRule>
    <cfRule type="containsText" dxfId="3117" priority="413" operator="containsText" text="Mayor">
      <formula>NOT(ISERROR(SEARCH("Mayor",AE45)))</formula>
    </cfRule>
  </conditionalFormatting>
  <conditionalFormatting sqref="N50 N55">
    <cfRule type="containsText" dxfId="3116" priority="398" operator="containsText" text="Extremo">
      <formula>NOT(ISERROR(SEARCH("Extremo",N50)))</formula>
    </cfRule>
    <cfRule type="containsText" dxfId="3115" priority="399" operator="containsText" text="Alto">
      <formula>NOT(ISERROR(SEARCH("Alto",N50)))</formula>
    </cfRule>
    <cfRule type="containsText" dxfId="3114" priority="400" operator="containsText" text="Bajo">
      <formula>NOT(ISERROR(SEARCH("Bajo",N50)))</formula>
    </cfRule>
    <cfRule type="containsText" dxfId="3113" priority="401" operator="containsText" text="Moderado">
      <formula>NOT(ISERROR(SEARCH("Moderado",N50)))</formula>
    </cfRule>
    <cfRule type="containsText" dxfId="3112" priority="402" operator="containsText" text="Extremo">
      <formula>NOT(ISERROR(SEARCH("Extremo",N50)))</formula>
    </cfRule>
  </conditionalFormatting>
  <conditionalFormatting sqref="I50 I55">
    <cfRule type="containsText" dxfId="3111" priority="369" operator="containsText" text="Muy Baja">
      <formula>NOT(ISERROR(SEARCH("Muy Baja",I50)))</formula>
    </cfRule>
    <cfRule type="containsText" dxfId="3110" priority="370" operator="containsText" text="Baja">
      <formula>NOT(ISERROR(SEARCH("Baja",I50)))</formula>
    </cfRule>
    <cfRule type="containsText" dxfId="3109" priority="372" operator="containsText" text="Muy Alta">
      <formula>NOT(ISERROR(SEARCH("Muy Alta",I50)))</formula>
    </cfRule>
    <cfRule type="containsText" dxfId="3108" priority="373" operator="containsText" text="Alta">
      <formula>NOT(ISERROR(SEARCH("Alta",I50)))</formula>
    </cfRule>
    <cfRule type="containsText" dxfId="3107" priority="374" operator="containsText" text="Media">
      <formula>NOT(ISERROR(SEARCH("Media",I50)))</formula>
    </cfRule>
    <cfRule type="containsText" dxfId="3106" priority="375" operator="containsText" text="Media">
      <formula>NOT(ISERROR(SEARCH("Media",I50)))</formula>
    </cfRule>
    <cfRule type="containsText" dxfId="3105" priority="376" operator="containsText" text="Media">
      <formula>NOT(ISERROR(SEARCH("Media",I50)))</formula>
    </cfRule>
    <cfRule type="containsText" dxfId="3104" priority="377" operator="containsText" text="Muy Baja">
      <formula>NOT(ISERROR(SEARCH("Muy Baja",I50)))</formula>
    </cfRule>
    <cfRule type="containsText" dxfId="3103" priority="378" operator="containsText" text="Baja">
      <formula>NOT(ISERROR(SEARCH("Baja",I50)))</formula>
    </cfRule>
    <cfRule type="containsText" dxfId="3102" priority="379" operator="containsText" text="Muy Baja">
      <formula>NOT(ISERROR(SEARCH("Muy Baja",I50)))</formula>
    </cfRule>
    <cfRule type="containsText" dxfId="3101" priority="380" operator="containsText" text="Muy Baja">
      <formula>NOT(ISERROR(SEARCH("Muy Baja",I50)))</formula>
    </cfRule>
    <cfRule type="containsText" dxfId="3100" priority="381" operator="containsText" text="Muy Baja">
      <formula>NOT(ISERROR(SEARCH("Muy Baja",I50)))</formula>
    </cfRule>
    <cfRule type="containsText" dxfId="3099" priority="382" operator="containsText" text="Muy Baja'Tabla probabilidad'!">
      <formula>NOT(ISERROR(SEARCH("Muy Baja'Tabla probabilidad'!",I50)))</formula>
    </cfRule>
    <cfRule type="containsText" dxfId="3098" priority="383" operator="containsText" text="Muy bajo">
      <formula>NOT(ISERROR(SEARCH("Muy bajo",I50)))</formula>
    </cfRule>
    <cfRule type="containsText" dxfId="3097" priority="384" operator="containsText" text="Alta">
      <formula>NOT(ISERROR(SEARCH("Alta",I50)))</formula>
    </cfRule>
    <cfRule type="containsText" dxfId="3096" priority="385" operator="containsText" text="Media">
      <formula>NOT(ISERROR(SEARCH("Media",I50)))</formula>
    </cfRule>
    <cfRule type="containsText" dxfId="3095" priority="386" operator="containsText" text="Baja">
      <formula>NOT(ISERROR(SEARCH("Baja",I50)))</formula>
    </cfRule>
    <cfRule type="containsText" dxfId="3094" priority="387" operator="containsText" text="Muy baja">
      <formula>NOT(ISERROR(SEARCH("Muy baja",I50)))</formula>
    </cfRule>
    <cfRule type="cellIs" dxfId="3093" priority="390" operator="between">
      <formula>1</formula>
      <formula>2</formula>
    </cfRule>
    <cfRule type="cellIs" dxfId="3092" priority="391" operator="between">
      <formula>0</formula>
      <formula>2</formula>
    </cfRule>
  </conditionalFormatting>
  <conditionalFormatting sqref="I50 I55">
    <cfRule type="containsText" dxfId="3091" priority="371" operator="containsText" text="Muy Alta">
      <formula>NOT(ISERROR(SEARCH("Muy Alta",I50)))</formula>
    </cfRule>
  </conditionalFormatting>
  <conditionalFormatting sqref="Y50:Y54">
    <cfRule type="containsText" dxfId="3090" priority="363" operator="containsText" text="Muy Alta">
      <formula>NOT(ISERROR(SEARCH("Muy Alta",Y50)))</formula>
    </cfRule>
    <cfRule type="containsText" dxfId="3089" priority="364" operator="containsText" text="Alta">
      <formula>NOT(ISERROR(SEARCH("Alta",Y50)))</formula>
    </cfRule>
    <cfRule type="containsText" dxfId="3088" priority="365" operator="containsText" text="Media">
      <formula>NOT(ISERROR(SEARCH("Media",Y50)))</formula>
    </cfRule>
    <cfRule type="containsText" dxfId="3087" priority="366" operator="containsText" text="Muy Baja">
      <formula>NOT(ISERROR(SEARCH("Muy Baja",Y50)))</formula>
    </cfRule>
    <cfRule type="containsText" dxfId="3086" priority="367" operator="containsText" text="Baja">
      <formula>NOT(ISERROR(SEARCH("Baja",Y50)))</formula>
    </cfRule>
    <cfRule type="containsText" dxfId="3085" priority="368" operator="containsText" text="Muy Baja">
      <formula>NOT(ISERROR(SEARCH("Muy Baja",Y50)))</formula>
    </cfRule>
  </conditionalFormatting>
  <conditionalFormatting sqref="AC50:AC54">
    <cfRule type="containsText" dxfId="3084" priority="358" operator="containsText" text="Catastrófico">
      <formula>NOT(ISERROR(SEARCH("Catastrófico",AC50)))</formula>
    </cfRule>
    <cfRule type="containsText" dxfId="3083" priority="359" operator="containsText" text="Mayor">
      <formula>NOT(ISERROR(SEARCH("Mayor",AC50)))</formula>
    </cfRule>
    <cfRule type="containsText" dxfId="3082" priority="360" operator="containsText" text="Moderado">
      <formula>NOT(ISERROR(SEARCH("Moderado",AC50)))</formula>
    </cfRule>
    <cfRule type="containsText" dxfId="3081" priority="361" operator="containsText" text="Menor">
      <formula>NOT(ISERROR(SEARCH("Menor",AC50)))</formula>
    </cfRule>
    <cfRule type="containsText" dxfId="3080" priority="362" operator="containsText" text="Leve">
      <formula>NOT(ISERROR(SEARCH("Leve",AC50)))</formula>
    </cfRule>
  </conditionalFormatting>
  <conditionalFormatting sqref="AG50">
    <cfRule type="containsText" dxfId="3079" priority="349" operator="containsText" text="Extremo">
      <formula>NOT(ISERROR(SEARCH("Extremo",AG50)))</formula>
    </cfRule>
    <cfRule type="containsText" dxfId="3078" priority="350" operator="containsText" text="Alto">
      <formula>NOT(ISERROR(SEARCH("Alto",AG50)))</formula>
    </cfRule>
    <cfRule type="containsText" dxfId="3077" priority="351" operator="containsText" text="Moderado">
      <formula>NOT(ISERROR(SEARCH("Moderado",AG50)))</formula>
    </cfRule>
    <cfRule type="containsText" dxfId="3076" priority="352" operator="containsText" text="Menor">
      <formula>NOT(ISERROR(SEARCH("Menor",AG50)))</formula>
    </cfRule>
    <cfRule type="containsText" dxfId="3075" priority="353" operator="containsText" text="Bajo">
      <formula>NOT(ISERROR(SEARCH("Bajo",AG50)))</formula>
    </cfRule>
    <cfRule type="containsText" dxfId="3074" priority="354" operator="containsText" text="Moderado">
      <formula>NOT(ISERROR(SEARCH("Moderado",AG50)))</formula>
    </cfRule>
    <cfRule type="containsText" dxfId="3073" priority="355" operator="containsText" text="Extremo">
      <formula>NOT(ISERROR(SEARCH("Extremo",AG50)))</formula>
    </cfRule>
    <cfRule type="containsText" dxfId="3072" priority="356" operator="containsText" text="Baja">
      <formula>NOT(ISERROR(SEARCH("Baja",AG50)))</formula>
    </cfRule>
    <cfRule type="containsText" dxfId="3071" priority="357" operator="containsText" text="Alto">
      <formula>NOT(ISERROR(SEARCH("Alto",AG50)))</formula>
    </cfRule>
  </conditionalFormatting>
  <conditionalFormatting sqref="AA50:AA54">
    <cfRule type="containsText" dxfId="3070" priority="344" operator="containsText" text="Muy Alta">
      <formula>NOT(ISERROR(SEARCH("Muy Alta",AA50)))</formula>
    </cfRule>
    <cfRule type="containsText" dxfId="3069" priority="345" operator="containsText" text="Alta">
      <formula>NOT(ISERROR(SEARCH("Alta",AA50)))</formula>
    </cfRule>
    <cfRule type="containsText" dxfId="3068" priority="346" operator="containsText" text="Media">
      <formula>NOT(ISERROR(SEARCH("Media",AA50)))</formula>
    </cfRule>
    <cfRule type="containsText" dxfId="3067" priority="347" operator="containsText" text="Baja">
      <formula>NOT(ISERROR(SEARCH("Baja",AA50)))</formula>
    </cfRule>
    <cfRule type="containsText" dxfId="3066" priority="348" operator="containsText" text="Muy Baja">
      <formula>NOT(ISERROR(SEARCH("Muy Baja",AA50)))</formula>
    </cfRule>
  </conditionalFormatting>
  <conditionalFormatting sqref="AE50:AE54">
    <cfRule type="containsText" dxfId="3065" priority="339" operator="containsText" text="Catastrófico">
      <formula>NOT(ISERROR(SEARCH("Catastrófico",AE50)))</formula>
    </cfRule>
    <cfRule type="containsText" dxfId="3064" priority="340" operator="containsText" text="Moderado">
      <formula>NOT(ISERROR(SEARCH("Moderado",AE50)))</formula>
    </cfRule>
    <cfRule type="containsText" dxfId="3063" priority="341" operator="containsText" text="Menor">
      <formula>NOT(ISERROR(SEARCH("Menor",AE50)))</formula>
    </cfRule>
    <cfRule type="containsText" dxfId="3062" priority="342" operator="containsText" text="Leve">
      <formula>NOT(ISERROR(SEARCH("Leve",AE50)))</formula>
    </cfRule>
    <cfRule type="containsText" dxfId="3061" priority="343" operator="containsText" text="Mayor">
      <formula>NOT(ISERROR(SEARCH("Mayor",AE50)))</formula>
    </cfRule>
  </conditionalFormatting>
  <conditionalFormatting sqref="Y55:Y59">
    <cfRule type="containsText" dxfId="3060" priority="273" operator="containsText" text="Muy Alta">
      <formula>NOT(ISERROR(SEARCH("Muy Alta",Y55)))</formula>
    </cfRule>
    <cfRule type="containsText" dxfId="3059" priority="274" operator="containsText" text="Alta">
      <formula>NOT(ISERROR(SEARCH("Alta",Y55)))</formula>
    </cfRule>
    <cfRule type="containsText" dxfId="3058" priority="275" operator="containsText" text="Media">
      <formula>NOT(ISERROR(SEARCH("Media",Y55)))</formula>
    </cfRule>
    <cfRule type="containsText" dxfId="3057" priority="276" operator="containsText" text="Muy Baja">
      <formula>NOT(ISERROR(SEARCH("Muy Baja",Y55)))</formula>
    </cfRule>
    <cfRule type="containsText" dxfId="3056" priority="277" operator="containsText" text="Baja">
      <formula>NOT(ISERROR(SEARCH("Baja",Y55)))</formula>
    </cfRule>
    <cfRule type="containsText" dxfId="3055" priority="278" operator="containsText" text="Muy Baja">
      <formula>NOT(ISERROR(SEARCH("Muy Baja",Y55)))</formula>
    </cfRule>
  </conditionalFormatting>
  <conditionalFormatting sqref="AC55:AC59">
    <cfRule type="containsText" dxfId="3054" priority="268" operator="containsText" text="Catastrófico">
      <formula>NOT(ISERROR(SEARCH("Catastrófico",AC55)))</formula>
    </cfRule>
    <cfRule type="containsText" dxfId="3053" priority="269" operator="containsText" text="Mayor">
      <formula>NOT(ISERROR(SEARCH("Mayor",AC55)))</formula>
    </cfRule>
    <cfRule type="containsText" dxfId="3052" priority="270" operator="containsText" text="Moderado">
      <formula>NOT(ISERROR(SEARCH("Moderado",AC55)))</formula>
    </cfRule>
    <cfRule type="containsText" dxfId="3051" priority="271" operator="containsText" text="Menor">
      <formula>NOT(ISERROR(SEARCH("Menor",AC55)))</formula>
    </cfRule>
    <cfRule type="containsText" dxfId="3050" priority="272" operator="containsText" text="Leve">
      <formula>NOT(ISERROR(SEARCH("Leve",AC55)))</formula>
    </cfRule>
  </conditionalFormatting>
  <conditionalFormatting sqref="AG55">
    <cfRule type="containsText" dxfId="3049" priority="259" operator="containsText" text="Extremo">
      <formula>NOT(ISERROR(SEARCH("Extremo",AG55)))</formula>
    </cfRule>
    <cfRule type="containsText" dxfId="3048" priority="260" operator="containsText" text="Alto">
      <formula>NOT(ISERROR(SEARCH("Alto",AG55)))</formula>
    </cfRule>
    <cfRule type="containsText" dxfId="3047" priority="261" operator="containsText" text="Moderado">
      <formula>NOT(ISERROR(SEARCH("Moderado",AG55)))</formula>
    </cfRule>
    <cfRule type="containsText" dxfId="3046" priority="262" operator="containsText" text="Menor">
      <formula>NOT(ISERROR(SEARCH("Menor",AG55)))</formula>
    </cfRule>
    <cfRule type="containsText" dxfId="3045" priority="263" operator="containsText" text="Bajo">
      <formula>NOT(ISERROR(SEARCH("Bajo",AG55)))</formula>
    </cfRule>
    <cfRule type="containsText" dxfId="3044" priority="264" operator="containsText" text="Moderado">
      <formula>NOT(ISERROR(SEARCH("Moderado",AG55)))</formula>
    </cfRule>
    <cfRule type="containsText" dxfId="3043" priority="265" operator="containsText" text="Extremo">
      <formula>NOT(ISERROR(SEARCH("Extremo",AG55)))</formula>
    </cfRule>
    <cfRule type="containsText" dxfId="3042" priority="266" operator="containsText" text="Baja">
      <formula>NOT(ISERROR(SEARCH("Baja",AG55)))</formula>
    </cfRule>
    <cfRule type="containsText" dxfId="3041" priority="267" operator="containsText" text="Alto">
      <formula>NOT(ISERROR(SEARCH("Alto",AG55)))</formula>
    </cfRule>
  </conditionalFormatting>
  <conditionalFormatting sqref="AA55:AA59">
    <cfRule type="containsText" dxfId="3040" priority="254" operator="containsText" text="Muy Alta">
      <formula>NOT(ISERROR(SEARCH("Muy Alta",AA55)))</formula>
    </cfRule>
    <cfRule type="containsText" dxfId="3039" priority="255" operator="containsText" text="Alta">
      <formula>NOT(ISERROR(SEARCH("Alta",AA55)))</formula>
    </cfRule>
    <cfRule type="containsText" dxfId="3038" priority="256" operator="containsText" text="Media">
      <formula>NOT(ISERROR(SEARCH("Media",AA55)))</formula>
    </cfRule>
    <cfRule type="containsText" dxfId="3037" priority="257" operator="containsText" text="Baja">
      <formula>NOT(ISERROR(SEARCH("Baja",AA55)))</formula>
    </cfRule>
    <cfRule type="containsText" dxfId="3036" priority="258" operator="containsText" text="Muy Baja">
      <formula>NOT(ISERROR(SEARCH("Muy Baja",AA55)))</formula>
    </cfRule>
  </conditionalFormatting>
  <conditionalFormatting sqref="AE55:AE59">
    <cfRule type="containsText" dxfId="3035" priority="249" operator="containsText" text="Catastrófico">
      <formula>NOT(ISERROR(SEARCH("Catastrófico",AE55)))</formula>
    </cfRule>
    <cfRule type="containsText" dxfId="3034" priority="250" operator="containsText" text="Moderado">
      <formula>NOT(ISERROR(SEARCH("Moderado",AE55)))</formula>
    </cfRule>
    <cfRule type="containsText" dxfId="3033" priority="251" operator="containsText" text="Menor">
      <formula>NOT(ISERROR(SEARCH("Menor",AE55)))</formula>
    </cfRule>
    <cfRule type="containsText" dxfId="3032" priority="252" operator="containsText" text="Leve">
      <formula>NOT(ISERROR(SEARCH("Leve",AE55)))</formula>
    </cfRule>
    <cfRule type="containsText" dxfId="3031" priority="253" operator="containsText" text="Mayor">
      <formula>NOT(ISERROR(SEARCH("Mayor",AE55)))</formula>
    </cfRule>
  </conditionalFormatting>
  <conditionalFormatting sqref="N30">
    <cfRule type="containsText" dxfId="3030" priority="244" operator="containsText" text="Extremo">
      <formula>NOT(ISERROR(SEARCH("Extremo",N30)))</formula>
    </cfRule>
    <cfRule type="containsText" dxfId="3029" priority="245" operator="containsText" text="Alto">
      <formula>NOT(ISERROR(SEARCH("Alto",N30)))</formula>
    </cfRule>
    <cfRule type="containsText" dxfId="3028" priority="246" operator="containsText" text="Bajo">
      <formula>NOT(ISERROR(SEARCH("Bajo",N30)))</formula>
    </cfRule>
    <cfRule type="containsText" dxfId="3027" priority="247" operator="containsText" text="Moderado">
      <formula>NOT(ISERROR(SEARCH("Moderado",N30)))</formula>
    </cfRule>
    <cfRule type="containsText" dxfId="3026" priority="248" operator="containsText" text="Extremo">
      <formula>NOT(ISERROR(SEARCH("Extremo",N30)))</formula>
    </cfRule>
  </conditionalFormatting>
  <conditionalFormatting sqref="I30">
    <cfRule type="containsText" dxfId="3025" priority="221" operator="containsText" text="Muy Baja">
      <formula>NOT(ISERROR(SEARCH("Muy Baja",I30)))</formula>
    </cfRule>
    <cfRule type="containsText" dxfId="3024" priority="222" operator="containsText" text="Baja">
      <formula>NOT(ISERROR(SEARCH("Baja",I30)))</formula>
    </cfRule>
    <cfRule type="containsText" dxfId="3023" priority="224" operator="containsText" text="Muy Alta">
      <formula>NOT(ISERROR(SEARCH("Muy Alta",I30)))</formula>
    </cfRule>
    <cfRule type="containsText" dxfId="3022" priority="225" operator="containsText" text="Alta">
      <formula>NOT(ISERROR(SEARCH("Alta",I30)))</formula>
    </cfRule>
    <cfRule type="containsText" dxfId="3021" priority="226" operator="containsText" text="Media">
      <formula>NOT(ISERROR(SEARCH("Media",I30)))</formula>
    </cfRule>
    <cfRule type="containsText" dxfId="3020" priority="227" operator="containsText" text="Media">
      <formula>NOT(ISERROR(SEARCH("Media",I30)))</formula>
    </cfRule>
    <cfRule type="containsText" dxfId="3019" priority="228" operator="containsText" text="Media">
      <formula>NOT(ISERROR(SEARCH("Media",I30)))</formula>
    </cfRule>
    <cfRule type="containsText" dxfId="3018" priority="229" operator="containsText" text="Muy Baja">
      <formula>NOT(ISERROR(SEARCH("Muy Baja",I30)))</formula>
    </cfRule>
    <cfRule type="containsText" dxfId="3017" priority="230" operator="containsText" text="Baja">
      <formula>NOT(ISERROR(SEARCH("Baja",I30)))</formula>
    </cfRule>
    <cfRule type="containsText" dxfId="3016" priority="231" operator="containsText" text="Muy Baja">
      <formula>NOT(ISERROR(SEARCH("Muy Baja",I30)))</formula>
    </cfRule>
    <cfRule type="containsText" dxfId="3015" priority="232" operator="containsText" text="Muy Baja">
      <formula>NOT(ISERROR(SEARCH("Muy Baja",I30)))</formula>
    </cfRule>
    <cfRule type="containsText" dxfId="3014" priority="233" operator="containsText" text="Muy Baja">
      <formula>NOT(ISERROR(SEARCH("Muy Baja",I30)))</formula>
    </cfRule>
    <cfRule type="containsText" dxfId="3013" priority="234" operator="containsText" text="Muy Baja'Tabla probabilidad'!">
      <formula>NOT(ISERROR(SEARCH("Muy Baja'Tabla probabilidad'!",I30)))</formula>
    </cfRule>
    <cfRule type="containsText" dxfId="3012" priority="235" operator="containsText" text="Muy bajo">
      <formula>NOT(ISERROR(SEARCH("Muy bajo",I30)))</formula>
    </cfRule>
    <cfRule type="containsText" dxfId="3011" priority="236" operator="containsText" text="Alta">
      <formula>NOT(ISERROR(SEARCH("Alta",I30)))</formula>
    </cfRule>
    <cfRule type="containsText" dxfId="3010" priority="237" operator="containsText" text="Media">
      <formula>NOT(ISERROR(SEARCH("Media",I30)))</formula>
    </cfRule>
    <cfRule type="containsText" dxfId="3009" priority="238" operator="containsText" text="Baja">
      <formula>NOT(ISERROR(SEARCH("Baja",I30)))</formula>
    </cfRule>
    <cfRule type="containsText" dxfId="3008" priority="239" operator="containsText" text="Muy baja">
      <formula>NOT(ISERROR(SEARCH("Muy baja",I30)))</formula>
    </cfRule>
    <cfRule type="cellIs" dxfId="3007" priority="242" operator="between">
      <formula>1</formula>
      <formula>2</formula>
    </cfRule>
    <cfRule type="cellIs" dxfId="3006" priority="243" operator="between">
      <formula>0</formula>
      <formula>2</formula>
    </cfRule>
  </conditionalFormatting>
  <conditionalFormatting sqref="I30">
    <cfRule type="containsText" dxfId="3005" priority="223" operator="containsText" text="Muy Alta">
      <formula>NOT(ISERROR(SEARCH("Muy Alta",I30)))</formula>
    </cfRule>
  </conditionalFormatting>
  <conditionalFormatting sqref="Y30:Y34">
    <cfRule type="containsText" dxfId="3004" priority="215" operator="containsText" text="Muy Alta">
      <formula>NOT(ISERROR(SEARCH("Muy Alta",Y30)))</formula>
    </cfRule>
    <cfRule type="containsText" dxfId="3003" priority="216" operator="containsText" text="Alta">
      <formula>NOT(ISERROR(SEARCH("Alta",Y30)))</formula>
    </cfRule>
    <cfRule type="containsText" dxfId="3002" priority="217" operator="containsText" text="Media">
      <formula>NOT(ISERROR(SEARCH("Media",Y30)))</formula>
    </cfRule>
    <cfRule type="containsText" dxfId="3001" priority="218" operator="containsText" text="Muy Baja">
      <formula>NOT(ISERROR(SEARCH("Muy Baja",Y30)))</formula>
    </cfRule>
    <cfRule type="containsText" dxfId="3000" priority="219" operator="containsText" text="Baja">
      <formula>NOT(ISERROR(SEARCH("Baja",Y30)))</formula>
    </cfRule>
    <cfRule type="containsText" dxfId="2999" priority="220" operator="containsText" text="Muy Baja">
      <formula>NOT(ISERROR(SEARCH("Muy Baja",Y30)))</formula>
    </cfRule>
  </conditionalFormatting>
  <conditionalFormatting sqref="AC30:AC34">
    <cfRule type="containsText" dxfId="2998" priority="210" operator="containsText" text="Catastrófico">
      <formula>NOT(ISERROR(SEARCH("Catastrófico",AC30)))</formula>
    </cfRule>
    <cfRule type="containsText" dxfId="2997" priority="211" operator="containsText" text="Mayor">
      <formula>NOT(ISERROR(SEARCH("Mayor",AC30)))</formula>
    </cfRule>
    <cfRule type="containsText" dxfId="2996" priority="212" operator="containsText" text="Moderado">
      <formula>NOT(ISERROR(SEARCH("Moderado",AC30)))</formula>
    </cfRule>
    <cfRule type="containsText" dxfId="2995" priority="213" operator="containsText" text="Menor">
      <formula>NOT(ISERROR(SEARCH("Menor",AC30)))</formula>
    </cfRule>
    <cfRule type="containsText" dxfId="2994" priority="214" operator="containsText" text="Leve">
      <formula>NOT(ISERROR(SEARCH("Leve",AC30)))</formula>
    </cfRule>
  </conditionalFormatting>
  <conditionalFormatting sqref="AG30">
    <cfRule type="containsText" dxfId="2993" priority="201" operator="containsText" text="Extremo">
      <formula>NOT(ISERROR(SEARCH("Extremo",AG30)))</formula>
    </cfRule>
    <cfRule type="containsText" dxfId="2992" priority="202" operator="containsText" text="Alto">
      <formula>NOT(ISERROR(SEARCH("Alto",AG30)))</formula>
    </cfRule>
    <cfRule type="containsText" dxfId="2991" priority="203" operator="containsText" text="Moderado">
      <formula>NOT(ISERROR(SEARCH("Moderado",AG30)))</formula>
    </cfRule>
    <cfRule type="containsText" dxfId="2990" priority="204" operator="containsText" text="Menor">
      <formula>NOT(ISERROR(SEARCH("Menor",AG30)))</formula>
    </cfRule>
    <cfRule type="containsText" dxfId="2989" priority="205" operator="containsText" text="Bajo">
      <formula>NOT(ISERROR(SEARCH("Bajo",AG30)))</formula>
    </cfRule>
    <cfRule type="containsText" dxfId="2988" priority="206" operator="containsText" text="Moderado">
      <formula>NOT(ISERROR(SEARCH("Moderado",AG30)))</formula>
    </cfRule>
    <cfRule type="containsText" dxfId="2987" priority="207" operator="containsText" text="Extremo">
      <formula>NOT(ISERROR(SEARCH("Extremo",AG30)))</formula>
    </cfRule>
    <cfRule type="containsText" dxfId="2986" priority="208" operator="containsText" text="Baja">
      <formula>NOT(ISERROR(SEARCH("Baja",AG30)))</formula>
    </cfRule>
    <cfRule type="containsText" dxfId="2985" priority="209" operator="containsText" text="Alto">
      <formula>NOT(ISERROR(SEARCH("Alto",AG30)))</formula>
    </cfRule>
  </conditionalFormatting>
  <conditionalFormatting sqref="AA30:AA34">
    <cfRule type="containsText" dxfId="2984" priority="196" operator="containsText" text="Muy Alta">
      <formula>NOT(ISERROR(SEARCH("Muy Alta",AA30)))</formula>
    </cfRule>
    <cfRule type="containsText" dxfId="2983" priority="197" operator="containsText" text="Alta">
      <formula>NOT(ISERROR(SEARCH("Alta",AA30)))</formula>
    </cfRule>
    <cfRule type="containsText" dxfId="2982" priority="198" operator="containsText" text="Media">
      <formula>NOT(ISERROR(SEARCH("Media",AA30)))</formula>
    </cfRule>
    <cfRule type="containsText" dxfId="2981" priority="199" operator="containsText" text="Baja">
      <formula>NOT(ISERROR(SEARCH("Baja",AA30)))</formula>
    </cfRule>
    <cfRule type="containsText" dxfId="2980" priority="200" operator="containsText" text="Muy Baja">
      <formula>NOT(ISERROR(SEARCH("Muy Baja",AA30)))</formula>
    </cfRule>
  </conditionalFormatting>
  <conditionalFormatting sqref="AE30:AE34">
    <cfRule type="containsText" dxfId="2979" priority="191" operator="containsText" text="Catastrófico">
      <formula>NOT(ISERROR(SEARCH("Catastrófico",AE30)))</formula>
    </cfRule>
    <cfRule type="containsText" dxfId="2978" priority="192" operator="containsText" text="Moderado">
      <formula>NOT(ISERROR(SEARCH("Moderado",AE30)))</formula>
    </cfRule>
    <cfRule type="containsText" dxfId="2977" priority="193" operator="containsText" text="Menor">
      <formula>NOT(ISERROR(SEARCH("Menor",AE30)))</formula>
    </cfRule>
    <cfRule type="containsText" dxfId="2976" priority="194" operator="containsText" text="Leve">
      <formula>NOT(ISERROR(SEARCH("Leve",AE30)))</formula>
    </cfRule>
    <cfRule type="containsText" dxfId="2975" priority="195" operator="containsText" text="Mayor">
      <formula>NOT(ISERROR(SEARCH("Mayor",AE30)))</formula>
    </cfRule>
  </conditionalFormatting>
  <conditionalFormatting sqref="N35">
    <cfRule type="containsText" dxfId="2974" priority="174" operator="containsText" text="Extremo">
      <formula>NOT(ISERROR(SEARCH("Extremo",N35)))</formula>
    </cfRule>
    <cfRule type="containsText" dxfId="2973" priority="175" operator="containsText" text="Alto">
      <formula>NOT(ISERROR(SEARCH("Alto",N35)))</formula>
    </cfRule>
    <cfRule type="containsText" dxfId="2972" priority="176" operator="containsText" text="Bajo">
      <formula>NOT(ISERROR(SEARCH("Bajo",N35)))</formula>
    </cfRule>
    <cfRule type="containsText" dxfId="2971" priority="177" operator="containsText" text="Moderado">
      <formula>NOT(ISERROR(SEARCH("Moderado",N35)))</formula>
    </cfRule>
    <cfRule type="containsText" dxfId="2970" priority="178" operator="containsText" text="Extremo">
      <formula>NOT(ISERROR(SEARCH("Extremo",N35)))</formula>
    </cfRule>
  </conditionalFormatting>
  <conditionalFormatting sqref="I35">
    <cfRule type="containsText" dxfId="2969" priority="151" operator="containsText" text="Muy Baja">
      <formula>NOT(ISERROR(SEARCH("Muy Baja",I35)))</formula>
    </cfRule>
    <cfRule type="containsText" dxfId="2968" priority="152" operator="containsText" text="Baja">
      <formula>NOT(ISERROR(SEARCH("Baja",I35)))</formula>
    </cfRule>
    <cfRule type="containsText" dxfId="2967" priority="154" operator="containsText" text="Muy Alta">
      <formula>NOT(ISERROR(SEARCH("Muy Alta",I35)))</formula>
    </cfRule>
    <cfRule type="containsText" dxfId="2966" priority="155" operator="containsText" text="Alta">
      <formula>NOT(ISERROR(SEARCH("Alta",I35)))</formula>
    </cfRule>
    <cfRule type="containsText" dxfId="2965" priority="156" operator="containsText" text="Media">
      <formula>NOT(ISERROR(SEARCH("Media",I35)))</formula>
    </cfRule>
    <cfRule type="containsText" dxfId="2964" priority="157" operator="containsText" text="Media">
      <formula>NOT(ISERROR(SEARCH("Media",I35)))</formula>
    </cfRule>
    <cfRule type="containsText" dxfId="2963" priority="158" operator="containsText" text="Media">
      <formula>NOT(ISERROR(SEARCH("Media",I35)))</formula>
    </cfRule>
    <cfRule type="containsText" dxfId="2962" priority="159" operator="containsText" text="Muy Baja">
      <formula>NOT(ISERROR(SEARCH("Muy Baja",I35)))</formula>
    </cfRule>
    <cfRule type="containsText" dxfId="2961" priority="160" operator="containsText" text="Baja">
      <formula>NOT(ISERROR(SEARCH("Baja",I35)))</formula>
    </cfRule>
    <cfRule type="containsText" dxfId="2960" priority="161" operator="containsText" text="Muy Baja">
      <formula>NOT(ISERROR(SEARCH("Muy Baja",I35)))</formula>
    </cfRule>
    <cfRule type="containsText" dxfId="2959" priority="162" operator="containsText" text="Muy Baja">
      <formula>NOT(ISERROR(SEARCH("Muy Baja",I35)))</formula>
    </cfRule>
    <cfRule type="containsText" dxfId="2958" priority="163" operator="containsText" text="Muy Baja">
      <formula>NOT(ISERROR(SEARCH("Muy Baja",I35)))</formula>
    </cfRule>
    <cfRule type="containsText" dxfId="2957" priority="164" operator="containsText" text="Muy Baja'Tabla probabilidad'!">
      <formula>NOT(ISERROR(SEARCH("Muy Baja'Tabla probabilidad'!",I35)))</formula>
    </cfRule>
    <cfRule type="containsText" dxfId="2956" priority="165" operator="containsText" text="Muy bajo">
      <formula>NOT(ISERROR(SEARCH("Muy bajo",I35)))</formula>
    </cfRule>
    <cfRule type="containsText" dxfId="2955" priority="166" operator="containsText" text="Alta">
      <formula>NOT(ISERROR(SEARCH("Alta",I35)))</formula>
    </cfRule>
    <cfRule type="containsText" dxfId="2954" priority="167" operator="containsText" text="Media">
      <formula>NOT(ISERROR(SEARCH("Media",I35)))</formula>
    </cfRule>
    <cfRule type="containsText" dxfId="2953" priority="168" operator="containsText" text="Baja">
      <formula>NOT(ISERROR(SEARCH("Baja",I35)))</formula>
    </cfRule>
    <cfRule type="containsText" dxfId="2952" priority="169" operator="containsText" text="Muy baja">
      <formula>NOT(ISERROR(SEARCH("Muy baja",I35)))</formula>
    </cfRule>
    <cfRule type="cellIs" dxfId="2951" priority="172" operator="between">
      <formula>1</formula>
      <formula>2</formula>
    </cfRule>
    <cfRule type="cellIs" dxfId="2950" priority="173" operator="between">
      <formula>0</formula>
      <formula>2</formula>
    </cfRule>
  </conditionalFormatting>
  <conditionalFormatting sqref="I35">
    <cfRule type="containsText" dxfId="2949" priority="153" operator="containsText" text="Muy Alta">
      <formula>NOT(ISERROR(SEARCH("Muy Alta",I35)))</formula>
    </cfRule>
  </conditionalFormatting>
  <conditionalFormatting sqref="Y35:Y39">
    <cfRule type="containsText" dxfId="2948" priority="145" operator="containsText" text="Muy Alta">
      <formula>NOT(ISERROR(SEARCH("Muy Alta",Y35)))</formula>
    </cfRule>
    <cfRule type="containsText" dxfId="2947" priority="146" operator="containsText" text="Alta">
      <formula>NOT(ISERROR(SEARCH("Alta",Y35)))</formula>
    </cfRule>
    <cfRule type="containsText" dxfId="2946" priority="147" operator="containsText" text="Media">
      <formula>NOT(ISERROR(SEARCH("Media",Y35)))</formula>
    </cfRule>
    <cfRule type="containsText" dxfId="2945" priority="148" operator="containsText" text="Muy Baja">
      <formula>NOT(ISERROR(SEARCH("Muy Baja",Y35)))</formula>
    </cfRule>
    <cfRule type="containsText" dxfId="2944" priority="149" operator="containsText" text="Baja">
      <formula>NOT(ISERROR(SEARCH("Baja",Y35)))</formula>
    </cfRule>
    <cfRule type="containsText" dxfId="2943" priority="150" operator="containsText" text="Muy Baja">
      <formula>NOT(ISERROR(SEARCH("Muy Baja",Y35)))</formula>
    </cfRule>
  </conditionalFormatting>
  <conditionalFormatting sqref="AC35:AC39">
    <cfRule type="containsText" dxfId="2942" priority="140" operator="containsText" text="Catastrófico">
      <formula>NOT(ISERROR(SEARCH("Catastrófico",AC35)))</formula>
    </cfRule>
    <cfRule type="containsText" dxfId="2941" priority="141" operator="containsText" text="Mayor">
      <formula>NOT(ISERROR(SEARCH("Mayor",AC35)))</formula>
    </cfRule>
    <cfRule type="containsText" dxfId="2940" priority="142" operator="containsText" text="Moderado">
      <formula>NOT(ISERROR(SEARCH("Moderado",AC35)))</formula>
    </cfRule>
    <cfRule type="containsText" dxfId="2939" priority="143" operator="containsText" text="Menor">
      <formula>NOT(ISERROR(SEARCH("Menor",AC35)))</formula>
    </cfRule>
    <cfRule type="containsText" dxfId="2938" priority="144" operator="containsText" text="Leve">
      <formula>NOT(ISERROR(SEARCH("Leve",AC35)))</formula>
    </cfRule>
  </conditionalFormatting>
  <conditionalFormatting sqref="AG35">
    <cfRule type="containsText" dxfId="2937" priority="131" operator="containsText" text="Extremo">
      <formula>NOT(ISERROR(SEARCH("Extremo",AG35)))</formula>
    </cfRule>
    <cfRule type="containsText" dxfId="2936" priority="132" operator="containsText" text="Alto">
      <formula>NOT(ISERROR(SEARCH("Alto",AG35)))</formula>
    </cfRule>
    <cfRule type="containsText" dxfId="2935" priority="133" operator="containsText" text="Moderado">
      <formula>NOT(ISERROR(SEARCH("Moderado",AG35)))</formula>
    </cfRule>
    <cfRule type="containsText" dxfId="2934" priority="134" operator="containsText" text="Menor">
      <formula>NOT(ISERROR(SEARCH("Menor",AG35)))</formula>
    </cfRule>
    <cfRule type="containsText" dxfId="2933" priority="135" operator="containsText" text="Bajo">
      <formula>NOT(ISERROR(SEARCH("Bajo",AG35)))</formula>
    </cfRule>
    <cfRule type="containsText" dxfId="2932" priority="136" operator="containsText" text="Moderado">
      <formula>NOT(ISERROR(SEARCH("Moderado",AG35)))</formula>
    </cfRule>
    <cfRule type="containsText" dxfId="2931" priority="137" operator="containsText" text="Extremo">
      <formula>NOT(ISERROR(SEARCH("Extremo",AG35)))</formula>
    </cfRule>
    <cfRule type="containsText" dxfId="2930" priority="138" operator="containsText" text="Baja">
      <formula>NOT(ISERROR(SEARCH("Baja",AG35)))</formula>
    </cfRule>
    <cfRule type="containsText" dxfId="2929" priority="139" operator="containsText" text="Alto">
      <formula>NOT(ISERROR(SEARCH("Alto",AG35)))</formula>
    </cfRule>
  </conditionalFormatting>
  <conditionalFormatting sqref="AA35:AA39">
    <cfRule type="containsText" dxfId="2928" priority="126" operator="containsText" text="Muy Alta">
      <formula>NOT(ISERROR(SEARCH("Muy Alta",AA35)))</formula>
    </cfRule>
    <cfRule type="containsText" dxfId="2927" priority="127" operator="containsText" text="Alta">
      <formula>NOT(ISERROR(SEARCH("Alta",AA35)))</formula>
    </cfRule>
    <cfRule type="containsText" dxfId="2926" priority="128" operator="containsText" text="Media">
      <formula>NOT(ISERROR(SEARCH("Media",AA35)))</formula>
    </cfRule>
    <cfRule type="containsText" dxfId="2925" priority="129" operator="containsText" text="Baja">
      <formula>NOT(ISERROR(SEARCH("Baja",AA35)))</formula>
    </cfRule>
    <cfRule type="containsText" dxfId="2924" priority="130" operator="containsText" text="Muy Baja">
      <formula>NOT(ISERROR(SEARCH("Muy Baja",AA35)))</formula>
    </cfRule>
  </conditionalFormatting>
  <conditionalFormatting sqref="AE35:AE39">
    <cfRule type="containsText" dxfId="2923" priority="121" operator="containsText" text="Catastrófico">
      <formula>NOT(ISERROR(SEARCH("Catastrófico",AE35)))</formula>
    </cfRule>
    <cfRule type="containsText" dxfId="2922" priority="122" operator="containsText" text="Moderado">
      <formula>NOT(ISERROR(SEARCH("Moderado",AE35)))</formula>
    </cfRule>
    <cfRule type="containsText" dxfId="2921" priority="123" operator="containsText" text="Menor">
      <formula>NOT(ISERROR(SEARCH("Menor",AE35)))</formula>
    </cfRule>
    <cfRule type="containsText" dxfId="2920" priority="124" operator="containsText" text="Leve">
      <formula>NOT(ISERROR(SEARCH("Leve",AE35)))</formula>
    </cfRule>
    <cfRule type="containsText" dxfId="2919" priority="125" operator="containsText" text="Mayor">
      <formula>NOT(ISERROR(SEARCH("Mayor",AE35)))</formula>
    </cfRule>
  </conditionalFormatting>
  <conditionalFormatting sqref="L15">
    <cfRule type="containsText" dxfId="2918" priority="103" operator="containsText" text="Catastrófico">
      <formula>NOT(ISERROR(SEARCH("Catastrófico",L15)))</formula>
    </cfRule>
    <cfRule type="containsText" dxfId="2917" priority="104" operator="containsText" text="Mayor">
      <formula>NOT(ISERROR(SEARCH("Mayor",L15)))</formula>
    </cfRule>
    <cfRule type="containsText" dxfId="2916" priority="105" operator="containsText" text="Alta">
      <formula>NOT(ISERROR(SEARCH("Alta",L15)))</formula>
    </cfRule>
    <cfRule type="containsText" dxfId="2915" priority="106" operator="containsText" text="Moderado">
      <formula>NOT(ISERROR(SEARCH("Moderado",L15)))</formula>
    </cfRule>
    <cfRule type="containsText" dxfId="2914" priority="107" operator="containsText" text="Menor">
      <formula>NOT(ISERROR(SEARCH("Menor",L15)))</formula>
    </cfRule>
    <cfRule type="containsText" dxfId="2913" priority="108" operator="containsText" text="Leve">
      <formula>NOT(ISERROR(SEARCH("Leve",L15)))</formula>
    </cfRule>
  </conditionalFormatting>
  <conditionalFormatting sqref="M15">
    <cfRule type="containsText" dxfId="2912" priority="97" operator="containsText" text="Catastrófico">
      <formula>NOT(ISERROR(SEARCH("Catastrófico",M15)))</formula>
    </cfRule>
    <cfRule type="containsText" dxfId="2911" priority="98" operator="containsText" text="Mayor">
      <formula>NOT(ISERROR(SEARCH("Mayor",M15)))</formula>
    </cfRule>
    <cfRule type="containsText" dxfId="2910" priority="99" operator="containsText" text="Alta">
      <formula>NOT(ISERROR(SEARCH("Alta",M15)))</formula>
    </cfRule>
    <cfRule type="containsText" dxfId="2909" priority="100" operator="containsText" text="Moderado">
      <formula>NOT(ISERROR(SEARCH("Moderado",M15)))</formula>
    </cfRule>
    <cfRule type="containsText" dxfId="2908" priority="101" operator="containsText" text="Menor">
      <formula>NOT(ISERROR(SEARCH("Menor",M15)))</formula>
    </cfRule>
    <cfRule type="containsText" dxfId="2907" priority="102" operator="containsText" text="Leve">
      <formula>NOT(ISERROR(SEARCH("Leve",M15)))</formula>
    </cfRule>
  </conditionalFormatting>
  <conditionalFormatting sqref="L20">
    <cfRule type="containsText" dxfId="2906" priority="91" operator="containsText" text="Catastrófico">
      <formula>NOT(ISERROR(SEARCH("Catastrófico",L20)))</formula>
    </cfRule>
    <cfRule type="containsText" dxfId="2905" priority="92" operator="containsText" text="Mayor">
      <formula>NOT(ISERROR(SEARCH("Mayor",L20)))</formula>
    </cfRule>
    <cfRule type="containsText" dxfId="2904" priority="93" operator="containsText" text="Alta">
      <formula>NOT(ISERROR(SEARCH("Alta",L20)))</formula>
    </cfRule>
    <cfRule type="containsText" dxfId="2903" priority="94" operator="containsText" text="Moderado">
      <formula>NOT(ISERROR(SEARCH("Moderado",L20)))</formula>
    </cfRule>
    <cfRule type="containsText" dxfId="2902" priority="95" operator="containsText" text="Menor">
      <formula>NOT(ISERROR(SEARCH("Menor",L20)))</formula>
    </cfRule>
    <cfRule type="containsText" dxfId="2901" priority="96" operator="containsText" text="Leve">
      <formula>NOT(ISERROR(SEARCH("Leve",L20)))</formula>
    </cfRule>
  </conditionalFormatting>
  <conditionalFormatting sqref="M20">
    <cfRule type="containsText" dxfId="2900" priority="85" operator="containsText" text="Catastrófico">
      <formula>NOT(ISERROR(SEARCH("Catastrófico",M20)))</formula>
    </cfRule>
    <cfRule type="containsText" dxfId="2899" priority="86" operator="containsText" text="Mayor">
      <formula>NOT(ISERROR(SEARCH("Mayor",M20)))</formula>
    </cfRule>
    <cfRule type="containsText" dxfId="2898" priority="87" operator="containsText" text="Alta">
      <formula>NOT(ISERROR(SEARCH("Alta",M20)))</formula>
    </cfRule>
    <cfRule type="containsText" dxfId="2897" priority="88" operator="containsText" text="Moderado">
      <formula>NOT(ISERROR(SEARCH("Moderado",M20)))</formula>
    </cfRule>
    <cfRule type="containsText" dxfId="2896" priority="89" operator="containsText" text="Menor">
      <formula>NOT(ISERROR(SEARCH("Menor",M20)))</formula>
    </cfRule>
    <cfRule type="containsText" dxfId="2895" priority="90" operator="containsText" text="Leve">
      <formula>NOT(ISERROR(SEARCH("Leve",M20)))</formula>
    </cfRule>
  </conditionalFormatting>
  <conditionalFormatting sqref="L25">
    <cfRule type="containsText" dxfId="2894" priority="79" operator="containsText" text="Catastrófico">
      <formula>NOT(ISERROR(SEARCH("Catastrófico",L25)))</formula>
    </cfRule>
    <cfRule type="containsText" dxfId="2893" priority="80" operator="containsText" text="Mayor">
      <formula>NOT(ISERROR(SEARCH("Mayor",L25)))</formula>
    </cfRule>
    <cfRule type="containsText" dxfId="2892" priority="81" operator="containsText" text="Alta">
      <formula>NOT(ISERROR(SEARCH("Alta",L25)))</formula>
    </cfRule>
    <cfRule type="containsText" dxfId="2891" priority="82" operator="containsText" text="Moderado">
      <formula>NOT(ISERROR(SEARCH("Moderado",L25)))</formula>
    </cfRule>
    <cfRule type="containsText" dxfId="2890" priority="83" operator="containsText" text="Menor">
      <formula>NOT(ISERROR(SEARCH("Menor",L25)))</formula>
    </cfRule>
    <cfRule type="containsText" dxfId="2889" priority="84" operator="containsText" text="Leve">
      <formula>NOT(ISERROR(SEARCH("Leve",L25)))</formula>
    </cfRule>
  </conditionalFormatting>
  <conditionalFormatting sqref="M25">
    <cfRule type="containsText" dxfId="2888" priority="73" operator="containsText" text="Catastrófico">
      <formula>NOT(ISERROR(SEARCH("Catastrófico",M25)))</formula>
    </cfRule>
    <cfRule type="containsText" dxfId="2887" priority="74" operator="containsText" text="Mayor">
      <formula>NOT(ISERROR(SEARCH("Mayor",M25)))</formula>
    </cfRule>
    <cfRule type="containsText" dxfId="2886" priority="75" operator="containsText" text="Alta">
      <formula>NOT(ISERROR(SEARCH("Alta",M25)))</formula>
    </cfRule>
    <cfRule type="containsText" dxfId="2885" priority="76" operator="containsText" text="Moderado">
      <formula>NOT(ISERROR(SEARCH("Moderado",M25)))</formula>
    </cfRule>
    <cfRule type="containsText" dxfId="2884" priority="77" operator="containsText" text="Menor">
      <formula>NOT(ISERROR(SEARCH("Menor",M25)))</formula>
    </cfRule>
    <cfRule type="containsText" dxfId="2883" priority="78" operator="containsText" text="Leve">
      <formula>NOT(ISERROR(SEARCH("Leve",M25)))</formula>
    </cfRule>
  </conditionalFormatting>
  <conditionalFormatting sqref="L30">
    <cfRule type="containsText" dxfId="2882" priority="67" operator="containsText" text="Catastrófico">
      <formula>NOT(ISERROR(SEARCH("Catastrófico",L30)))</formula>
    </cfRule>
    <cfRule type="containsText" dxfId="2881" priority="68" operator="containsText" text="Mayor">
      <formula>NOT(ISERROR(SEARCH("Mayor",L30)))</formula>
    </cfRule>
    <cfRule type="containsText" dxfId="2880" priority="69" operator="containsText" text="Alta">
      <formula>NOT(ISERROR(SEARCH("Alta",L30)))</formula>
    </cfRule>
    <cfRule type="containsText" dxfId="2879" priority="70" operator="containsText" text="Moderado">
      <formula>NOT(ISERROR(SEARCH("Moderado",L30)))</formula>
    </cfRule>
    <cfRule type="containsText" dxfId="2878" priority="71" operator="containsText" text="Menor">
      <formula>NOT(ISERROR(SEARCH("Menor",L30)))</formula>
    </cfRule>
    <cfRule type="containsText" dxfId="2877" priority="72" operator="containsText" text="Leve">
      <formula>NOT(ISERROR(SEARCH("Leve",L30)))</formula>
    </cfRule>
  </conditionalFormatting>
  <conditionalFormatting sqref="M30">
    <cfRule type="containsText" dxfId="2876" priority="61" operator="containsText" text="Catastrófico">
      <formula>NOT(ISERROR(SEARCH("Catastrófico",M30)))</formula>
    </cfRule>
    <cfRule type="containsText" dxfId="2875" priority="62" operator="containsText" text="Mayor">
      <formula>NOT(ISERROR(SEARCH("Mayor",M30)))</formula>
    </cfRule>
    <cfRule type="containsText" dxfId="2874" priority="63" operator="containsText" text="Alta">
      <formula>NOT(ISERROR(SEARCH("Alta",M30)))</formula>
    </cfRule>
    <cfRule type="containsText" dxfId="2873" priority="64" operator="containsText" text="Moderado">
      <formula>NOT(ISERROR(SEARCH("Moderado",M30)))</formula>
    </cfRule>
    <cfRule type="containsText" dxfId="2872" priority="65" operator="containsText" text="Menor">
      <formula>NOT(ISERROR(SEARCH("Menor",M30)))</formula>
    </cfRule>
    <cfRule type="containsText" dxfId="2871" priority="66" operator="containsText" text="Leve">
      <formula>NOT(ISERROR(SEARCH("Leve",M30)))</formula>
    </cfRule>
  </conditionalFormatting>
  <conditionalFormatting sqref="L35">
    <cfRule type="containsText" dxfId="2870" priority="55" operator="containsText" text="Catastrófico">
      <formula>NOT(ISERROR(SEARCH("Catastrófico",L35)))</formula>
    </cfRule>
    <cfRule type="containsText" dxfId="2869" priority="56" operator="containsText" text="Mayor">
      <formula>NOT(ISERROR(SEARCH("Mayor",L35)))</formula>
    </cfRule>
    <cfRule type="containsText" dxfId="2868" priority="57" operator="containsText" text="Alta">
      <formula>NOT(ISERROR(SEARCH("Alta",L35)))</formula>
    </cfRule>
    <cfRule type="containsText" dxfId="2867" priority="58" operator="containsText" text="Moderado">
      <formula>NOT(ISERROR(SEARCH("Moderado",L35)))</formula>
    </cfRule>
    <cfRule type="containsText" dxfId="2866" priority="59" operator="containsText" text="Menor">
      <formula>NOT(ISERROR(SEARCH("Menor",L35)))</formula>
    </cfRule>
    <cfRule type="containsText" dxfId="2865" priority="60" operator="containsText" text="Leve">
      <formula>NOT(ISERROR(SEARCH("Leve",L35)))</formula>
    </cfRule>
  </conditionalFormatting>
  <conditionalFormatting sqref="M35">
    <cfRule type="containsText" dxfId="2864" priority="49" operator="containsText" text="Catastrófico">
      <formula>NOT(ISERROR(SEARCH("Catastrófico",M35)))</formula>
    </cfRule>
    <cfRule type="containsText" dxfId="2863" priority="50" operator="containsText" text="Mayor">
      <formula>NOT(ISERROR(SEARCH("Mayor",M35)))</formula>
    </cfRule>
    <cfRule type="containsText" dxfId="2862" priority="51" operator="containsText" text="Alta">
      <formula>NOT(ISERROR(SEARCH("Alta",M35)))</formula>
    </cfRule>
    <cfRule type="containsText" dxfId="2861" priority="52" operator="containsText" text="Moderado">
      <formula>NOT(ISERROR(SEARCH("Moderado",M35)))</formula>
    </cfRule>
    <cfRule type="containsText" dxfId="2860" priority="53" operator="containsText" text="Menor">
      <formula>NOT(ISERROR(SEARCH("Menor",M35)))</formula>
    </cfRule>
    <cfRule type="containsText" dxfId="2859" priority="54" operator="containsText" text="Leve">
      <formula>NOT(ISERROR(SEARCH("Leve",M35)))</formula>
    </cfRule>
  </conditionalFormatting>
  <conditionalFormatting sqref="L40">
    <cfRule type="containsText" dxfId="2858" priority="43" operator="containsText" text="Catastrófico">
      <formula>NOT(ISERROR(SEARCH("Catastrófico",L40)))</formula>
    </cfRule>
    <cfRule type="containsText" dxfId="2857" priority="44" operator="containsText" text="Mayor">
      <formula>NOT(ISERROR(SEARCH("Mayor",L40)))</formula>
    </cfRule>
    <cfRule type="containsText" dxfId="2856" priority="45" operator="containsText" text="Alta">
      <formula>NOT(ISERROR(SEARCH("Alta",L40)))</formula>
    </cfRule>
    <cfRule type="containsText" dxfId="2855" priority="46" operator="containsText" text="Moderado">
      <formula>NOT(ISERROR(SEARCH("Moderado",L40)))</formula>
    </cfRule>
    <cfRule type="containsText" dxfId="2854" priority="47" operator="containsText" text="Menor">
      <formula>NOT(ISERROR(SEARCH("Menor",L40)))</formula>
    </cfRule>
    <cfRule type="containsText" dxfId="2853" priority="48" operator="containsText" text="Leve">
      <formula>NOT(ISERROR(SEARCH("Leve",L40)))</formula>
    </cfRule>
  </conditionalFormatting>
  <conditionalFormatting sqref="M40">
    <cfRule type="containsText" dxfId="2852" priority="37" operator="containsText" text="Catastrófico">
      <formula>NOT(ISERROR(SEARCH("Catastrófico",M40)))</formula>
    </cfRule>
    <cfRule type="containsText" dxfId="2851" priority="38" operator="containsText" text="Mayor">
      <formula>NOT(ISERROR(SEARCH("Mayor",M40)))</formula>
    </cfRule>
    <cfRule type="containsText" dxfId="2850" priority="39" operator="containsText" text="Alta">
      <formula>NOT(ISERROR(SEARCH("Alta",M40)))</formula>
    </cfRule>
    <cfRule type="containsText" dxfId="2849" priority="40" operator="containsText" text="Moderado">
      <formula>NOT(ISERROR(SEARCH("Moderado",M40)))</formula>
    </cfRule>
    <cfRule type="containsText" dxfId="2848" priority="41" operator="containsText" text="Menor">
      <formula>NOT(ISERROR(SEARCH("Menor",M40)))</formula>
    </cfRule>
    <cfRule type="containsText" dxfId="2847" priority="42" operator="containsText" text="Leve">
      <formula>NOT(ISERROR(SEARCH("Leve",M40)))</formula>
    </cfRule>
  </conditionalFormatting>
  <conditionalFormatting sqref="L45">
    <cfRule type="containsText" dxfId="2846" priority="31" operator="containsText" text="Catastrófico">
      <formula>NOT(ISERROR(SEARCH("Catastrófico",L45)))</formula>
    </cfRule>
    <cfRule type="containsText" dxfId="2845" priority="32" operator="containsText" text="Mayor">
      <formula>NOT(ISERROR(SEARCH("Mayor",L45)))</formula>
    </cfRule>
    <cfRule type="containsText" dxfId="2844" priority="33" operator="containsText" text="Alta">
      <formula>NOT(ISERROR(SEARCH("Alta",L45)))</formula>
    </cfRule>
    <cfRule type="containsText" dxfId="2843" priority="34" operator="containsText" text="Moderado">
      <formula>NOT(ISERROR(SEARCH("Moderado",L45)))</formula>
    </cfRule>
    <cfRule type="containsText" dxfId="2842" priority="35" operator="containsText" text="Menor">
      <formula>NOT(ISERROR(SEARCH("Menor",L45)))</formula>
    </cfRule>
    <cfRule type="containsText" dxfId="2841" priority="36" operator="containsText" text="Leve">
      <formula>NOT(ISERROR(SEARCH("Leve",L45)))</formula>
    </cfRule>
  </conditionalFormatting>
  <conditionalFormatting sqref="M45">
    <cfRule type="containsText" dxfId="2840" priority="25" operator="containsText" text="Catastrófico">
      <formula>NOT(ISERROR(SEARCH("Catastrófico",M45)))</formula>
    </cfRule>
    <cfRule type="containsText" dxfId="2839" priority="26" operator="containsText" text="Mayor">
      <formula>NOT(ISERROR(SEARCH("Mayor",M45)))</formula>
    </cfRule>
    <cfRule type="containsText" dxfId="2838" priority="27" operator="containsText" text="Alta">
      <formula>NOT(ISERROR(SEARCH("Alta",M45)))</formula>
    </cfRule>
    <cfRule type="containsText" dxfId="2837" priority="28" operator="containsText" text="Moderado">
      <formula>NOT(ISERROR(SEARCH("Moderado",M45)))</formula>
    </cfRule>
    <cfRule type="containsText" dxfId="2836" priority="29" operator="containsText" text="Menor">
      <formula>NOT(ISERROR(SEARCH("Menor",M45)))</formula>
    </cfRule>
    <cfRule type="containsText" dxfId="2835" priority="30" operator="containsText" text="Leve">
      <formula>NOT(ISERROR(SEARCH("Leve",M45)))</formula>
    </cfRule>
  </conditionalFormatting>
  <conditionalFormatting sqref="L50">
    <cfRule type="containsText" dxfId="2834" priority="19" operator="containsText" text="Catastrófico">
      <formula>NOT(ISERROR(SEARCH("Catastrófico",L50)))</formula>
    </cfRule>
    <cfRule type="containsText" dxfId="2833" priority="20" operator="containsText" text="Mayor">
      <formula>NOT(ISERROR(SEARCH("Mayor",L50)))</formula>
    </cfRule>
    <cfRule type="containsText" dxfId="2832" priority="21" operator="containsText" text="Alta">
      <formula>NOT(ISERROR(SEARCH("Alta",L50)))</formula>
    </cfRule>
    <cfRule type="containsText" dxfId="2831" priority="22" operator="containsText" text="Moderado">
      <formula>NOT(ISERROR(SEARCH("Moderado",L50)))</formula>
    </cfRule>
    <cfRule type="containsText" dxfId="2830" priority="23" operator="containsText" text="Menor">
      <formula>NOT(ISERROR(SEARCH("Menor",L50)))</formula>
    </cfRule>
    <cfRule type="containsText" dxfId="2829" priority="24" operator="containsText" text="Leve">
      <formula>NOT(ISERROR(SEARCH("Leve",L50)))</formula>
    </cfRule>
  </conditionalFormatting>
  <conditionalFormatting sqref="M50">
    <cfRule type="containsText" dxfId="2828" priority="13" operator="containsText" text="Catastrófico">
      <formula>NOT(ISERROR(SEARCH("Catastrófico",M50)))</formula>
    </cfRule>
    <cfRule type="containsText" dxfId="2827" priority="14" operator="containsText" text="Mayor">
      <formula>NOT(ISERROR(SEARCH("Mayor",M50)))</formula>
    </cfRule>
    <cfRule type="containsText" dxfId="2826" priority="15" operator="containsText" text="Alta">
      <formula>NOT(ISERROR(SEARCH("Alta",M50)))</formula>
    </cfRule>
    <cfRule type="containsText" dxfId="2825" priority="16" operator="containsText" text="Moderado">
      <formula>NOT(ISERROR(SEARCH("Moderado",M50)))</formula>
    </cfRule>
    <cfRule type="containsText" dxfId="2824" priority="17" operator="containsText" text="Menor">
      <formula>NOT(ISERROR(SEARCH("Menor",M50)))</formula>
    </cfRule>
    <cfRule type="containsText" dxfId="2823" priority="18" operator="containsText" text="Leve">
      <formula>NOT(ISERROR(SEARCH("Leve",M50)))</formula>
    </cfRule>
  </conditionalFormatting>
  <conditionalFormatting sqref="L55">
    <cfRule type="containsText" dxfId="2822" priority="7" operator="containsText" text="Catastrófico">
      <formula>NOT(ISERROR(SEARCH("Catastrófico",L55)))</formula>
    </cfRule>
    <cfRule type="containsText" dxfId="2821" priority="8" operator="containsText" text="Mayor">
      <formula>NOT(ISERROR(SEARCH("Mayor",L55)))</formula>
    </cfRule>
    <cfRule type="containsText" dxfId="2820" priority="9" operator="containsText" text="Alta">
      <formula>NOT(ISERROR(SEARCH("Alta",L55)))</formula>
    </cfRule>
    <cfRule type="containsText" dxfId="2819" priority="10" operator="containsText" text="Moderado">
      <formula>NOT(ISERROR(SEARCH("Moderado",L55)))</formula>
    </cfRule>
    <cfRule type="containsText" dxfId="2818" priority="11" operator="containsText" text="Menor">
      <formula>NOT(ISERROR(SEARCH("Menor",L55)))</formula>
    </cfRule>
    <cfRule type="containsText" dxfId="2817" priority="12" operator="containsText" text="Leve">
      <formula>NOT(ISERROR(SEARCH("Leve",L55)))</formula>
    </cfRule>
  </conditionalFormatting>
  <conditionalFormatting sqref="M55">
    <cfRule type="containsText" dxfId="2816" priority="1" operator="containsText" text="Catastrófico">
      <formula>NOT(ISERROR(SEARCH("Catastrófico",M55)))</formula>
    </cfRule>
    <cfRule type="containsText" dxfId="2815" priority="2" operator="containsText" text="Mayor">
      <formula>NOT(ISERROR(SEARCH("Mayor",M55)))</formula>
    </cfRule>
    <cfRule type="containsText" dxfId="2814" priority="3" operator="containsText" text="Alta">
      <formula>NOT(ISERROR(SEARCH("Alta",M55)))</formula>
    </cfRule>
    <cfRule type="containsText" dxfId="2813" priority="4" operator="containsText" text="Moderado">
      <formula>NOT(ISERROR(SEARCH("Moderado",M55)))</formula>
    </cfRule>
    <cfRule type="containsText" dxfId="2812" priority="5" operator="containsText" text="Menor">
      <formula>NOT(ISERROR(SEARCH("Menor",M55)))</formula>
    </cfRule>
    <cfRule type="containsText" dxfId="2811" priority="6" operator="containsText" text="Leve">
      <formula>NOT(ISERROR(SEARCH("Leve",M55)))</formula>
    </cfRule>
  </conditionalFormatting>
  <dataValidations count="1">
    <dataValidation allowBlank="1" showInputMessage="1" showErrorMessage="1" prompt="Enunciar cuál es el control" sqref="P41" xr:uid="{61608951-B30F-46D6-9B55-58D8D41F5FD9}"/>
  </dataValidations>
  <pageMargins left="0.7" right="0.7" top="0.75" bottom="0.75" header="0.3" footer="0.3"/>
  <pageSetup orientation="portrait" r:id="rId1"/>
  <drawing r:id="rId2"/>
  <extLst>
    <ext xmlns:x14="http://schemas.microsoft.com/office/spreadsheetml/2009/9/main" uri="{78C0D931-6437-407d-A8EE-F0AAD7539E65}">
      <x14:conditionalFormattings>
        <x14:conditionalFormatting xmlns:xm="http://schemas.microsoft.com/office/excel/2006/main">
          <x14:cfRule type="containsText" priority="816" operator="containsText" id="{85F911A9-FF11-4B11-A4CC-F406EAB53E70}">
            <xm:f>NOT(ISERROR(SEARCH('Tabla probabilidad'!$B$5,I10)))</xm:f>
            <xm:f>'Tabla probabilidad'!$B$5</xm:f>
            <x14:dxf>
              <font>
                <color rgb="FF006100"/>
              </font>
              <fill>
                <patternFill>
                  <bgColor rgb="FFC6EFCE"/>
                </patternFill>
              </fill>
            </x14:dxf>
          </x14:cfRule>
          <x14:cfRule type="containsText" priority="817" operator="containsText" id="{C222FDBF-3C08-4113-9351-76033CF06434}">
            <xm:f>NOT(ISERROR(SEARCH('Tabla probabilidad'!$B$5,I10)))</xm:f>
            <xm:f>'Tabla probabilidad'!$B$5</xm:f>
            <x14:dxf>
              <font>
                <color rgb="FF9C0006"/>
              </font>
              <fill>
                <patternFill>
                  <bgColor rgb="FFFFC7CE"/>
                </patternFill>
              </fill>
            </x14:dxf>
          </x14:cfRule>
          <xm:sqref>I10</xm:sqref>
        </x14:conditionalFormatting>
        <x14:conditionalFormatting xmlns:xm="http://schemas.microsoft.com/office/excel/2006/main">
          <x14:cfRule type="containsText" priority="548" operator="containsText" id="{130BBF8F-6F36-4C1F-BB40-DA538C9DA4BA}">
            <xm:f>NOT(ISERROR(SEARCH('Tabla probabilidad'!$B$5,I15)))</xm:f>
            <xm:f>'Tabla probabilidad'!$B$5</xm:f>
            <x14:dxf>
              <font>
                <color rgb="FF006100"/>
              </font>
              <fill>
                <patternFill>
                  <bgColor rgb="FFC6EFCE"/>
                </patternFill>
              </fill>
            </x14:dxf>
          </x14:cfRule>
          <x14:cfRule type="containsText" priority="549" operator="containsText" id="{0DBD8F32-72F4-47FE-A8E8-92CA123A277C}">
            <xm:f>NOT(ISERROR(SEARCH('Tabla probabilidad'!$B$5,I15)))</xm:f>
            <xm:f>'Tabla probabilidad'!$B$5</xm:f>
            <x14:dxf>
              <font>
                <color rgb="FF9C0006"/>
              </font>
              <fill>
                <patternFill>
                  <bgColor rgb="FFFFC7CE"/>
                </patternFill>
              </fill>
            </x14:dxf>
          </x14:cfRule>
          <xm:sqref>I15 I20 I40 I45 I25</xm:sqref>
        </x14:conditionalFormatting>
        <x14:conditionalFormatting xmlns:xm="http://schemas.microsoft.com/office/excel/2006/main">
          <x14:cfRule type="containsText" priority="388" operator="containsText" id="{DF7D542B-1BF1-4317-8F9F-9E217298398A}">
            <xm:f>NOT(ISERROR(SEARCH('Tabla probabilidad'!$B$5,I50)))</xm:f>
            <xm:f>'Tabla probabilidad'!$B$5</xm:f>
            <x14:dxf>
              <font>
                <color rgb="FF006100"/>
              </font>
              <fill>
                <patternFill>
                  <bgColor rgb="FFC6EFCE"/>
                </patternFill>
              </fill>
            </x14:dxf>
          </x14:cfRule>
          <x14:cfRule type="containsText" priority="389" operator="containsText" id="{588CF624-76F0-4DA9-B250-68F531E8679C}">
            <xm:f>NOT(ISERROR(SEARCH('Tabla probabilidad'!$B$5,I50)))</xm:f>
            <xm:f>'Tabla probabilidad'!$B$5</xm:f>
            <x14:dxf>
              <font>
                <color rgb="FF9C0006"/>
              </font>
              <fill>
                <patternFill>
                  <bgColor rgb="FFFFC7CE"/>
                </patternFill>
              </fill>
            </x14:dxf>
          </x14:cfRule>
          <xm:sqref>I50 I55</xm:sqref>
        </x14:conditionalFormatting>
        <x14:conditionalFormatting xmlns:xm="http://schemas.microsoft.com/office/excel/2006/main">
          <x14:cfRule type="containsText" priority="240" operator="containsText" id="{D15E9E7A-1ACF-42DD-A6D0-2985EF17902B}">
            <xm:f>NOT(ISERROR(SEARCH('Tabla probabilidad'!$B$5,I30)))</xm:f>
            <xm:f>'Tabla probabilidad'!$B$5</xm:f>
            <x14:dxf>
              <font>
                <color rgb="FF006100"/>
              </font>
              <fill>
                <patternFill>
                  <bgColor rgb="FFC6EFCE"/>
                </patternFill>
              </fill>
            </x14:dxf>
          </x14:cfRule>
          <x14:cfRule type="containsText" priority="241" operator="containsText" id="{A9CE45D5-3841-41D4-9DAC-DCC189401BFD}">
            <xm:f>NOT(ISERROR(SEARCH('Tabla probabilidad'!$B$5,I30)))</xm:f>
            <xm:f>'Tabla probabilidad'!$B$5</xm:f>
            <x14:dxf>
              <font>
                <color rgb="FF9C0006"/>
              </font>
              <fill>
                <patternFill>
                  <bgColor rgb="FFFFC7CE"/>
                </patternFill>
              </fill>
            </x14:dxf>
          </x14:cfRule>
          <xm:sqref>I30</xm:sqref>
        </x14:conditionalFormatting>
        <x14:conditionalFormatting xmlns:xm="http://schemas.microsoft.com/office/excel/2006/main">
          <x14:cfRule type="containsText" priority="170" operator="containsText" id="{C099A4FD-1A81-40C7-BF7F-C3C45E35EAC3}">
            <xm:f>NOT(ISERROR(SEARCH('Tabla probabilidad'!$B$5,I35)))</xm:f>
            <xm:f>'Tabla probabilidad'!$B$5</xm:f>
            <x14:dxf>
              <font>
                <color rgb="FF006100"/>
              </font>
              <fill>
                <patternFill>
                  <bgColor rgb="FFC6EFCE"/>
                </patternFill>
              </fill>
            </x14:dxf>
          </x14:cfRule>
          <x14:cfRule type="containsText" priority="171" operator="containsText" id="{2BE689C2-80E6-4CDD-BD8F-AAF46B1C576F}">
            <xm:f>NOT(ISERROR(SEARCH('Tabla probabilidad'!$B$5,I35)))</xm:f>
            <xm:f>'Tabla probabilidad'!$B$5</xm:f>
            <x14:dxf>
              <font>
                <color rgb="FF9C0006"/>
              </font>
              <fill>
                <patternFill>
                  <bgColor rgb="FFFFC7CE"/>
                </patternFill>
              </fill>
            </x14:dxf>
          </x14:cfRule>
          <xm:sqref>I35</xm:sqref>
        </x14:conditionalFormatting>
      </x14:conditionalFormattings>
    </ext>
    <ext xmlns:x14="http://schemas.microsoft.com/office/spreadsheetml/2009/9/main" uri="{CCE6A557-97BC-4b89-ADB6-D9C93CAAB3DF}">
      <x14:dataValidations xmlns:xm="http://schemas.microsoft.com/office/excel/2006/main" count="11">
        <x14:dataValidation type="list" allowBlank="1" showInputMessage="1" showErrorMessage="1" xr:uid="{2964B6BA-0E4F-4802-B295-524116B23111}">
          <x14:formula1>
            <xm:f>LISTA!$C$3:$C$9</xm:f>
          </x14:formula1>
          <xm:sqref>G10 G15 G20 G40 G45 G50 G35 G25 G30</xm:sqref>
        </x14:dataValidation>
        <x14:dataValidation type="list" allowBlank="1" showInputMessage="1" showErrorMessage="1" xr:uid="{F6152631-F681-4C4E-BD91-BCB01166AE87}">
          <x14:formula1>
            <xm:f>LISTA!$J$3:$J$4</xm:f>
          </x14:formula1>
          <xm:sqref>AN10 AN45 AN15 AN35 AN40 AN20 AN25 AN30 AN50 AN55</xm:sqref>
        </x14:dataValidation>
        <x14:dataValidation type="list" allowBlank="1" showInputMessage="1" showErrorMessage="1" xr:uid="{270C6AF1-470F-403E-AB6A-1DF3F7D25A9D}">
          <x14:formula1>
            <xm:f>LISTA!$K$3:$K$6</xm:f>
          </x14:formula1>
          <xm:sqref>AH10 AH45 AH15 AH35 AH40 AH20 AH25 AH30 AH50 AH55</xm:sqref>
        </x14:dataValidation>
        <x14:dataValidation type="list" allowBlank="1" showInputMessage="1" showErrorMessage="1" xr:uid="{ECFDC2EE-4F50-47B3-9BE3-F537B46AB2B2}">
          <x14:formula1>
            <xm:f>LISTA!$C$3:$C$10</xm:f>
          </x14:formula1>
          <xm:sqref>G55:G59</xm:sqref>
        </x14:dataValidation>
        <x14:dataValidation type="list" allowBlank="1" showInputMessage="1" showErrorMessage="1" xr:uid="{55F41AD7-F2FF-47D8-8429-7EF993D60E0F}">
          <x14:formula1>
            <xm:f>LISTA!$E$3:$E$5</xm:f>
          </x14:formula1>
          <xm:sqref>R10:R59</xm:sqref>
        </x14:dataValidation>
        <x14:dataValidation type="list" allowBlank="1" showInputMessage="1" showErrorMessage="1" xr:uid="{94376D5C-53F0-4688-9515-A14D1E0F7D9F}">
          <x14:formula1>
            <xm:f>LISTA!$F$3:$F$4</xm:f>
          </x14:formula1>
          <xm:sqref>S10:S59</xm:sqref>
        </x14:dataValidation>
        <x14:dataValidation type="list" allowBlank="1" showInputMessage="1" showErrorMessage="1" xr:uid="{B499CAED-1749-4DA2-99B1-B5FB19D917D8}">
          <x14:formula1>
            <xm:f>LISTA!$G$3:$G$4</xm:f>
          </x14:formula1>
          <xm:sqref>U10:U59</xm:sqref>
        </x14:dataValidation>
        <x14:dataValidation type="list" allowBlank="1" showInputMessage="1" showErrorMessage="1" xr:uid="{829348BB-3BA9-4F51-A95A-54A0B35C6704}">
          <x14:formula1>
            <xm:f>LISTA!$H$3:$H$4</xm:f>
          </x14:formula1>
          <xm:sqref>V10:V59</xm:sqref>
        </x14:dataValidation>
        <x14:dataValidation type="list" allowBlank="1" showInputMessage="1" showErrorMessage="1" xr:uid="{68E9454F-9727-41CD-95D8-6CCA21FDBA47}">
          <x14:formula1>
            <xm:f>LISTA!$I$3:$I$4</xm:f>
          </x14:formula1>
          <xm:sqref>W10:W59</xm:sqref>
        </x14:dataValidation>
        <x14:dataValidation type="list" allowBlank="1" showInputMessage="1" showErrorMessage="1" xr:uid="{D2DAD31A-893A-4E15-804A-8B319027508E}">
          <x14:formula1>
            <xm:f>LISTA!$B$3:$B$9</xm:f>
          </x14:formula1>
          <xm:sqref>C10:C59</xm:sqref>
        </x14:dataValidation>
        <x14:dataValidation type="list" allowBlank="1" showInputMessage="1" showErrorMessage="1" xr:uid="{3C9F1541-7D6F-40D4-9706-FE4CB23C2382}">
          <x14:formula1>
            <xm:f>LISTA!$D$3:$D$31</xm:f>
          </x14:formula1>
          <xm:sqref>K10:K59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783721-0FF2-4607-A9F1-DCF8BA3148B7}">
  <sheetPr>
    <tabColor theme="9" tint="0.39997558519241921"/>
  </sheetPr>
  <dimension ref="A3:I7"/>
  <sheetViews>
    <sheetView zoomScale="69" zoomScaleNormal="69" workbookViewId="0">
      <selection activeCell="C7" sqref="C7"/>
    </sheetView>
  </sheetViews>
  <sheetFormatPr baseColWidth="10" defaultRowHeight="15" x14ac:dyDescent="0.25"/>
  <cols>
    <col min="1" max="1" width="27.42578125" style="7" customWidth="1"/>
    <col min="2" max="2" width="39.7109375" style="7" customWidth="1"/>
    <col min="3" max="3" width="70.5703125" style="7" customWidth="1"/>
    <col min="4" max="4" width="46.5703125" style="7" customWidth="1"/>
    <col min="5" max="5" width="40.42578125" style="7" customWidth="1"/>
    <col min="6" max="6" width="41.28515625" style="7" customWidth="1"/>
    <col min="7" max="7" width="47.7109375" style="7" customWidth="1"/>
    <col min="8" max="8" width="47.42578125" style="7" customWidth="1"/>
    <col min="9" max="9" width="32.42578125" style="7" customWidth="1"/>
    <col min="10" max="16384" width="11.42578125" style="7"/>
  </cols>
  <sheetData>
    <row r="3" spans="1:9" x14ac:dyDescent="0.25">
      <c r="A3" s="469" t="s">
        <v>12</v>
      </c>
      <c r="B3" s="469"/>
      <c r="C3" s="469"/>
      <c r="D3" s="469"/>
      <c r="E3" s="469"/>
      <c r="F3" s="469"/>
      <c r="G3" s="469"/>
      <c r="H3" s="469"/>
    </row>
    <row r="4" spans="1:9" x14ac:dyDescent="0.25">
      <c r="A4" s="469"/>
      <c r="B4" s="469"/>
      <c r="C4" s="469"/>
      <c r="D4" s="469"/>
      <c r="E4" s="469"/>
      <c r="F4" s="469"/>
      <c r="G4" s="469"/>
      <c r="H4" s="469"/>
    </row>
    <row r="5" spans="1:9" ht="34.5" thickBot="1" x14ac:dyDescent="0.3">
      <c r="A5" s="19"/>
      <c r="B5" s="19"/>
      <c r="C5" s="19"/>
      <c r="D5" s="19"/>
      <c r="E5" s="19"/>
      <c r="F5" s="19"/>
      <c r="G5" s="19"/>
      <c r="H5" s="19"/>
    </row>
    <row r="6" spans="1:9" ht="70.5" customHeight="1" thickBot="1" x14ac:dyDescent="0.3">
      <c r="A6" s="470" t="s">
        <v>12</v>
      </c>
      <c r="B6" s="84" t="s">
        <v>92</v>
      </c>
      <c r="C6" s="85" t="s">
        <v>93</v>
      </c>
      <c r="D6" s="85" t="s">
        <v>94</v>
      </c>
      <c r="E6" s="85" t="s">
        <v>95</v>
      </c>
      <c r="F6" s="85" t="s">
        <v>96</v>
      </c>
      <c r="G6" s="197" t="s">
        <v>97</v>
      </c>
      <c r="H6" s="198" t="s">
        <v>98</v>
      </c>
      <c r="I6" s="84" t="s">
        <v>416</v>
      </c>
    </row>
    <row r="7" spans="1:9" ht="265.5" customHeight="1" thickBot="1" x14ac:dyDescent="0.3">
      <c r="A7" s="471"/>
      <c r="B7" s="20" t="s">
        <v>99</v>
      </c>
      <c r="C7" s="20" t="s">
        <v>100</v>
      </c>
      <c r="D7" s="20" t="s">
        <v>101</v>
      </c>
      <c r="E7" s="20" t="s">
        <v>102</v>
      </c>
      <c r="F7" s="20" t="s">
        <v>103</v>
      </c>
      <c r="G7" s="21" t="s">
        <v>104</v>
      </c>
      <c r="H7" s="199" t="s">
        <v>105</v>
      </c>
      <c r="I7" s="220" t="s">
        <v>417</v>
      </c>
    </row>
  </sheetData>
  <mergeCells count="2">
    <mergeCell ref="A3:H4"/>
    <mergeCell ref="A6:A7"/>
  </mergeCells>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210667-3AFD-47FD-9605-A490F90675A5}">
  <sheetPr>
    <tabColor rgb="FF00B0F0"/>
  </sheetPr>
  <dimension ref="A1:EG735"/>
  <sheetViews>
    <sheetView zoomScale="90" zoomScaleNormal="90" workbookViewId="0">
      <selection activeCell="C9" sqref="C9"/>
    </sheetView>
  </sheetViews>
  <sheetFormatPr baseColWidth="10" defaultRowHeight="15" x14ac:dyDescent="0.25"/>
  <cols>
    <col min="2" max="2" width="24.140625" customWidth="1"/>
    <col min="3" max="3" width="75.7109375" customWidth="1"/>
    <col min="4" max="4" width="29.85546875" customWidth="1"/>
    <col min="32" max="137" width="11.42578125" style="146"/>
  </cols>
  <sheetData>
    <row r="1" spans="1:31" s="146" customFormat="1" x14ac:dyDescent="0.25"/>
    <row r="2" spans="1:31" ht="23.25" x14ac:dyDescent="0.25">
      <c r="A2" s="7"/>
      <c r="B2" s="472" t="s">
        <v>106</v>
      </c>
      <c r="C2" s="472"/>
      <c r="D2" s="472"/>
      <c r="E2" s="7"/>
      <c r="F2" s="7"/>
      <c r="G2" s="7"/>
      <c r="H2" s="7"/>
      <c r="I2" s="7"/>
      <c r="J2" s="7"/>
      <c r="K2" s="7"/>
      <c r="L2" s="7"/>
      <c r="M2" s="7"/>
      <c r="N2" s="7"/>
      <c r="O2" s="7"/>
      <c r="P2" s="7"/>
      <c r="Q2" s="7"/>
      <c r="R2" s="7"/>
      <c r="S2" s="7"/>
      <c r="T2" s="7"/>
      <c r="U2" s="7"/>
      <c r="V2" s="7"/>
      <c r="W2" s="7"/>
      <c r="X2" s="7"/>
      <c r="Y2" s="7"/>
      <c r="Z2" s="7"/>
      <c r="AA2" s="7"/>
      <c r="AB2" s="7"/>
      <c r="AC2" s="7"/>
      <c r="AD2" s="7"/>
      <c r="AE2" s="7"/>
    </row>
    <row r="3" spans="1:31" x14ac:dyDescent="0.25">
      <c r="A3" s="7"/>
      <c r="B3" s="135"/>
      <c r="C3" s="135"/>
      <c r="D3" s="135"/>
      <c r="E3" s="7"/>
      <c r="F3" s="7"/>
      <c r="G3" s="7"/>
      <c r="H3" s="7"/>
      <c r="I3" s="7"/>
      <c r="J3" s="7"/>
      <c r="K3" s="7"/>
      <c r="L3" s="7"/>
      <c r="M3" s="7"/>
      <c r="N3" s="7"/>
      <c r="O3" s="7"/>
      <c r="P3" s="7"/>
      <c r="Q3" s="7"/>
      <c r="R3" s="7"/>
      <c r="S3" s="7"/>
      <c r="T3" s="7"/>
      <c r="U3" s="7"/>
      <c r="V3" s="7"/>
      <c r="W3" s="7"/>
      <c r="X3" s="7"/>
      <c r="Y3" s="7"/>
      <c r="Z3" s="7"/>
      <c r="AA3" s="7"/>
      <c r="AB3" s="7"/>
      <c r="AC3" s="7"/>
      <c r="AD3" s="7"/>
      <c r="AE3" s="7"/>
    </row>
    <row r="4" spans="1:31" ht="23.25" x14ac:dyDescent="0.25">
      <c r="A4" s="7"/>
      <c r="B4" s="22"/>
      <c r="C4" s="148" t="s">
        <v>107</v>
      </c>
      <c r="D4" s="148" t="s">
        <v>108</v>
      </c>
      <c r="E4" s="7"/>
      <c r="F4" s="7"/>
      <c r="G4" s="7"/>
      <c r="H4" s="7"/>
      <c r="I4" s="7"/>
      <c r="J4" s="7"/>
      <c r="K4" s="7"/>
      <c r="L4" s="7"/>
      <c r="M4" s="7"/>
      <c r="N4" s="7"/>
      <c r="O4" s="7"/>
      <c r="P4" s="7"/>
      <c r="Q4" s="7"/>
      <c r="R4" s="7"/>
      <c r="S4" s="7"/>
      <c r="T4" s="7"/>
      <c r="U4" s="7"/>
      <c r="V4" s="7"/>
      <c r="W4" s="7"/>
      <c r="X4" s="7"/>
      <c r="Y4" s="7"/>
      <c r="Z4" s="7"/>
      <c r="AA4" s="7"/>
      <c r="AB4" s="7"/>
      <c r="AC4" s="7"/>
      <c r="AD4" s="7"/>
      <c r="AE4" s="7"/>
    </row>
    <row r="5" spans="1:31" ht="46.5" x14ac:dyDescent="0.25">
      <c r="A5" s="7"/>
      <c r="B5" s="149" t="s">
        <v>109</v>
      </c>
      <c r="C5" s="150" t="s">
        <v>425</v>
      </c>
      <c r="D5" s="151">
        <v>0.2</v>
      </c>
      <c r="E5" s="7"/>
      <c r="F5" s="7"/>
      <c r="G5" s="7"/>
      <c r="H5" s="7"/>
      <c r="I5" s="7"/>
      <c r="J5" s="7"/>
      <c r="K5" s="7"/>
      <c r="L5" s="7"/>
      <c r="M5" s="7"/>
      <c r="N5" s="7"/>
      <c r="O5" s="7"/>
      <c r="P5" s="7"/>
      <c r="Q5" s="7"/>
      <c r="R5" s="7"/>
      <c r="S5" s="7"/>
      <c r="T5" s="7"/>
      <c r="U5" s="7"/>
      <c r="V5" s="7"/>
      <c r="W5" s="7"/>
      <c r="X5" s="7"/>
      <c r="Y5" s="7"/>
      <c r="Z5" s="7"/>
      <c r="AA5" s="7"/>
      <c r="AB5" s="7"/>
      <c r="AC5" s="7"/>
      <c r="AD5" s="7"/>
      <c r="AE5" s="7"/>
    </row>
    <row r="6" spans="1:31" ht="46.5" x14ac:dyDescent="0.25">
      <c r="A6" s="7"/>
      <c r="B6" s="152" t="s">
        <v>110</v>
      </c>
      <c r="C6" s="153" t="s">
        <v>111</v>
      </c>
      <c r="D6" s="154">
        <v>0.4</v>
      </c>
      <c r="E6" s="7"/>
      <c r="F6" s="7"/>
      <c r="G6" s="7"/>
      <c r="H6" s="7"/>
      <c r="I6" s="7"/>
      <c r="J6" s="7"/>
      <c r="K6" s="7"/>
      <c r="L6" s="7"/>
      <c r="M6" s="7"/>
      <c r="N6" s="7"/>
      <c r="O6" s="7"/>
      <c r="P6" s="7"/>
      <c r="Q6" s="7"/>
      <c r="R6" s="7"/>
      <c r="S6" s="7"/>
      <c r="T6" s="7"/>
      <c r="U6" s="7"/>
      <c r="V6" s="7"/>
      <c r="W6" s="7"/>
      <c r="X6" s="7"/>
      <c r="Y6" s="7"/>
      <c r="Z6" s="7"/>
      <c r="AA6" s="7"/>
      <c r="AB6" s="7"/>
      <c r="AC6" s="7"/>
      <c r="AD6" s="7"/>
      <c r="AE6" s="7"/>
    </row>
    <row r="7" spans="1:31" ht="46.5" x14ac:dyDescent="0.25">
      <c r="A7" s="7"/>
      <c r="B7" s="155" t="s">
        <v>112</v>
      </c>
      <c r="C7" s="153" t="s">
        <v>113</v>
      </c>
      <c r="D7" s="154">
        <v>0.6</v>
      </c>
      <c r="E7" s="7"/>
      <c r="F7" s="7"/>
      <c r="G7" s="7"/>
      <c r="H7" s="7"/>
      <c r="I7" s="7"/>
      <c r="J7" s="7"/>
      <c r="K7" s="7"/>
      <c r="L7" s="7"/>
      <c r="M7" s="7"/>
      <c r="N7" s="7"/>
      <c r="O7" s="7"/>
      <c r="P7" s="7"/>
      <c r="Q7" s="7"/>
      <c r="R7" s="7"/>
      <c r="S7" s="7"/>
      <c r="T7" s="7"/>
      <c r="U7" s="7"/>
      <c r="V7" s="7"/>
      <c r="W7" s="7"/>
      <c r="X7" s="7"/>
      <c r="Y7" s="7"/>
      <c r="Z7" s="7"/>
      <c r="AA7" s="7"/>
      <c r="AB7" s="7"/>
      <c r="AC7" s="7"/>
      <c r="AD7" s="7"/>
      <c r="AE7" s="7"/>
    </row>
    <row r="8" spans="1:31" ht="69.75" x14ac:dyDescent="0.25">
      <c r="A8" s="7"/>
      <c r="B8" s="156" t="s">
        <v>114</v>
      </c>
      <c r="C8" s="153" t="s">
        <v>115</v>
      </c>
      <c r="D8" s="154">
        <v>0.8</v>
      </c>
      <c r="E8" s="7"/>
      <c r="F8" s="7"/>
      <c r="G8" s="7"/>
      <c r="H8" s="7"/>
      <c r="I8" s="7"/>
      <c r="J8" s="7"/>
      <c r="K8" s="7"/>
      <c r="L8" s="7"/>
      <c r="M8" s="7"/>
      <c r="N8" s="7"/>
      <c r="O8" s="7"/>
      <c r="P8" s="7"/>
      <c r="Q8" s="7"/>
      <c r="R8" s="7"/>
      <c r="S8" s="7"/>
      <c r="T8" s="7"/>
      <c r="U8" s="7"/>
      <c r="V8" s="7"/>
      <c r="W8" s="7"/>
      <c r="X8" s="7"/>
      <c r="Y8" s="7"/>
      <c r="Z8" s="7"/>
      <c r="AA8" s="7"/>
      <c r="AB8" s="7"/>
      <c r="AC8" s="7"/>
      <c r="AD8" s="7"/>
      <c r="AE8" s="7"/>
    </row>
    <row r="9" spans="1:31" ht="46.5" x14ac:dyDescent="0.25">
      <c r="A9" s="7"/>
      <c r="B9" s="157" t="s">
        <v>116</v>
      </c>
      <c r="C9" s="153" t="s">
        <v>117</v>
      </c>
      <c r="D9" s="154">
        <v>1</v>
      </c>
      <c r="E9" s="7"/>
      <c r="F9" s="7"/>
      <c r="G9" s="7"/>
      <c r="H9" s="7"/>
      <c r="I9" s="7"/>
      <c r="J9" s="7"/>
      <c r="K9" s="7"/>
      <c r="L9" s="7"/>
      <c r="M9" s="7"/>
      <c r="N9" s="7"/>
      <c r="O9" s="7"/>
      <c r="P9" s="7"/>
      <c r="Q9" s="7"/>
      <c r="R9" s="7"/>
      <c r="S9" s="7"/>
      <c r="T9" s="7"/>
      <c r="U9" s="7"/>
      <c r="V9" s="7"/>
      <c r="W9" s="7"/>
      <c r="X9" s="7"/>
      <c r="Y9" s="7"/>
      <c r="Z9" s="7"/>
      <c r="AA9" s="7"/>
      <c r="AB9" s="7"/>
      <c r="AC9" s="7"/>
      <c r="AD9" s="7"/>
      <c r="AE9" s="7"/>
    </row>
    <row r="10" spans="1:31" x14ac:dyDescent="0.25">
      <c r="A10" s="7"/>
      <c r="B10" s="23"/>
      <c r="C10" s="23"/>
      <c r="D10" s="23"/>
      <c r="E10" s="7"/>
      <c r="F10" s="7"/>
      <c r="G10" s="7"/>
      <c r="H10" s="7"/>
      <c r="I10" s="7"/>
      <c r="J10" s="7"/>
      <c r="K10" s="7"/>
      <c r="L10" s="7"/>
      <c r="M10" s="7"/>
      <c r="N10" s="7"/>
      <c r="O10" s="7"/>
      <c r="P10" s="7"/>
      <c r="Q10" s="7"/>
      <c r="R10" s="7"/>
      <c r="S10" s="7"/>
      <c r="T10" s="7"/>
      <c r="U10" s="7"/>
      <c r="V10" s="7"/>
      <c r="W10" s="7"/>
      <c r="X10" s="7"/>
      <c r="Y10" s="7"/>
      <c r="Z10" s="7"/>
      <c r="AA10" s="7"/>
      <c r="AB10" s="7"/>
      <c r="AC10" s="7"/>
      <c r="AD10" s="7"/>
      <c r="AE10" s="7"/>
    </row>
    <row r="11" spans="1:31" ht="16.5" x14ac:dyDescent="0.25">
      <c r="A11" s="7"/>
      <c r="B11" s="24"/>
      <c r="C11" s="23"/>
      <c r="D11" s="23"/>
      <c r="E11" s="7"/>
      <c r="F11" s="7"/>
      <c r="G11" s="7"/>
      <c r="H11" s="7"/>
      <c r="I11" s="7"/>
      <c r="J11" s="7"/>
      <c r="K11" s="7"/>
      <c r="L11" s="7"/>
      <c r="M11" s="7"/>
      <c r="N11" s="7"/>
      <c r="O11" s="7"/>
      <c r="P11" s="7"/>
      <c r="Q11" s="7"/>
      <c r="R11" s="7"/>
      <c r="S11" s="7"/>
      <c r="T11" s="7"/>
      <c r="U11" s="7"/>
      <c r="V11" s="7"/>
      <c r="W11" s="7"/>
      <c r="X11" s="7"/>
      <c r="Y11" s="7"/>
      <c r="Z11" s="7"/>
      <c r="AA11" s="7"/>
      <c r="AB11" s="7"/>
      <c r="AC11" s="7"/>
      <c r="AD11" s="7"/>
      <c r="AE11" s="7"/>
    </row>
    <row r="12" spans="1:31" x14ac:dyDescent="0.25">
      <c r="A12" s="7"/>
      <c r="B12" s="23"/>
      <c r="C12" s="23"/>
      <c r="D12" s="23"/>
      <c r="E12" s="7"/>
      <c r="F12" s="7"/>
      <c r="G12" s="7"/>
      <c r="H12" s="7"/>
      <c r="I12" s="7"/>
      <c r="J12" s="7"/>
      <c r="K12" s="7"/>
      <c r="L12" s="7"/>
      <c r="M12" s="7"/>
      <c r="N12" s="7"/>
      <c r="O12" s="7"/>
      <c r="P12" s="7"/>
      <c r="Q12" s="7"/>
      <c r="R12" s="7"/>
      <c r="S12" s="7"/>
      <c r="T12" s="7"/>
      <c r="U12" s="7"/>
      <c r="V12" s="7"/>
      <c r="W12" s="7"/>
      <c r="X12" s="7"/>
      <c r="Y12" s="7"/>
      <c r="Z12" s="7"/>
      <c r="AA12" s="7"/>
      <c r="AB12" s="7"/>
      <c r="AC12" s="7"/>
      <c r="AD12" s="7"/>
      <c r="AE12" s="7"/>
    </row>
    <row r="13" spans="1:31" x14ac:dyDescent="0.25">
      <c r="A13" s="7"/>
      <c r="B13" s="23"/>
      <c r="C13" s="23"/>
      <c r="D13" s="23"/>
      <c r="E13" s="7"/>
      <c r="F13" s="7"/>
      <c r="G13" s="7"/>
      <c r="H13" s="7"/>
      <c r="I13" s="7"/>
      <c r="J13" s="7"/>
      <c r="K13" s="7"/>
      <c r="L13" s="7"/>
      <c r="M13" s="7"/>
      <c r="N13" s="7"/>
      <c r="O13" s="7"/>
      <c r="P13" s="7"/>
      <c r="Q13" s="7"/>
      <c r="R13" s="7"/>
      <c r="S13" s="7"/>
      <c r="T13" s="7"/>
      <c r="U13" s="7"/>
      <c r="V13" s="7"/>
      <c r="W13" s="7"/>
      <c r="X13" s="7"/>
      <c r="Y13" s="7"/>
      <c r="Z13" s="7"/>
      <c r="AA13" s="7"/>
      <c r="AB13" s="7"/>
      <c r="AC13" s="7"/>
      <c r="AD13" s="7"/>
      <c r="AE13" s="7"/>
    </row>
    <row r="14" spans="1:31" x14ac:dyDescent="0.25">
      <c r="A14" s="7"/>
      <c r="B14" s="23"/>
      <c r="C14" s="23"/>
      <c r="D14" s="23"/>
      <c r="E14" s="7"/>
      <c r="F14" s="7"/>
      <c r="G14" s="7"/>
      <c r="H14" s="7"/>
      <c r="I14" s="7"/>
      <c r="J14" s="7"/>
      <c r="K14" s="7"/>
      <c r="L14" s="7"/>
      <c r="M14" s="7"/>
      <c r="N14" s="7"/>
      <c r="O14" s="7"/>
      <c r="P14" s="7"/>
      <c r="Q14" s="7"/>
      <c r="R14" s="7"/>
      <c r="S14" s="7"/>
      <c r="T14" s="7"/>
      <c r="U14" s="7"/>
      <c r="V14" s="7"/>
      <c r="W14" s="7"/>
      <c r="X14" s="7"/>
      <c r="Y14" s="7"/>
      <c r="Z14" s="7"/>
      <c r="AA14" s="7"/>
      <c r="AB14" s="7"/>
      <c r="AC14" s="7"/>
      <c r="AD14" s="7"/>
      <c r="AE14" s="7"/>
    </row>
    <row r="15" spans="1:31" x14ac:dyDescent="0.25">
      <c r="A15" s="7"/>
      <c r="B15" s="23"/>
      <c r="C15" s="23"/>
      <c r="D15" s="23"/>
      <c r="E15" s="7"/>
      <c r="F15" s="7"/>
      <c r="G15" s="7"/>
      <c r="H15" s="7"/>
      <c r="I15" s="7"/>
      <c r="J15" s="7"/>
      <c r="K15" s="7"/>
      <c r="L15" s="7"/>
      <c r="M15" s="7"/>
      <c r="N15" s="7"/>
      <c r="O15" s="7"/>
      <c r="P15" s="7"/>
      <c r="Q15" s="7"/>
      <c r="R15" s="7"/>
      <c r="S15" s="7"/>
      <c r="T15" s="7"/>
      <c r="U15" s="7"/>
      <c r="V15" s="7"/>
      <c r="W15" s="7"/>
      <c r="X15" s="7"/>
      <c r="Y15" s="7"/>
      <c r="Z15" s="7"/>
      <c r="AA15" s="7"/>
      <c r="AB15" s="7"/>
      <c r="AC15" s="7"/>
      <c r="AD15" s="7"/>
      <c r="AE15" s="7"/>
    </row>
    <row r="16" spans="1:31" x14ac:dyDescent="0.25">
      <c r="A16" s="7"/>
      <c r="B16" s="23"/>
      <c r="C16" s="23"/>
      <c r="D16" s="23"/>
      <c r="E16" s="7"/>
      <c r="F16" s="7"/>
      <c r="G16" s="7"/>
      <c r="H16" s="7"/>
      <c r="I16" s="7"/>
      <c r="J16" s="7"/>
      <c r="K16" s="7"/>
      <c r="L16" s="7"/>
      <c r="M16" s="7"/>
      <c r="N16" s="7"/>
      <c r="O16" s="7"/>
      <c r="P16" s="7"/>
      <c r="Q16" s="7"/>
      <c r="R16" s="7"/>
      <c r="S16" s="7"/>
      <c r="T16" s="7"/>
      <c r="U16" s="7"/>
      <c r="V16" s="7"/>
      <c r="W16" s="7"/>
      <c r="X16" s="7"/>
      <c r="Y16" s="7"/>
      <c r="Z16" s="7"/>
      <c r="AA16" s="7"/>
      <c r="AB16" s="7"/>
      <c r="AC16" s="7"/>
      <c r="AD16" s="7"/>
      <c r="AE16" s="7"/>
    </row>
    <row r="17" spans="1:31" x14ac:dyDescent="0.25">
      <c r="A17" s="7"/>
      <c r="B17" s="23"/>
      <c r="C17" s="23"/>
      <c r="D17" s="23"/>
      <c r="E17" s="7"/>
      <c r="F17" s="7"/>
      <c r="G17" s="7"/>
      <c r="H17" s="7"/>
      <c r="I17" s="7"/>
      <c r="J17" s="7"/>
      <c r="K17" s="7"/>
      <c r="L17" s="7"/>
      <c r="M17" s="7"/>
      <c r="N17" s="7"/>
      <c r="O17" s="7"/>
      <c r="P17" s="7"/>
      <c r="Q17" s="7"/>
      <c r="R17" s="7"/>
      <c r="S17" s="7"/>
      <c r="T17" s="7"/>
      <c r="U17" s="7"/>
      <c r="V17" s="7"/>
      <c r="W17" s="7"/>
      <c r="X17" s="7"/>
      <c r="Y17" s="7"/>
      <c r="Z17" s="7"/>
      <c r="AA17" s="7"/>
      <c r="AB17" s="7"/>
      <c r="AC17" s="7"/>
      <c r="AD17" s="7"/>
      <c r="AE17" s="7"/>
    </row>
    <row r="18" spans="1:31" x14ac:dyDescent="0.25">
      <c r="A18" s="7"/>
      <c r="B18" s="23"/>
      <c r="C18" s="23"/>
      <c r="D18" s="23"/>
      <c r="E18" s="7"/>
      <c r="F18" s="7"/>
      <c r="G18" s="7"/>
      <c r="H18" s="7"/>
      <c r="I18" s="7"/>
      <c r="J18" s="7"/>
      <c r="K18" s="7"/>
      <c r="L18" s="7"/>
      <c r="M18" s="7"/>
      <c r="N18" s="7"/>
      <c r="O18" s="7"/>
      <c r="P18" s="7"/>
      <c r="Q18" s="7"/>
      <c r="R18" s="7"/>
      <c r="S18" s="7"/>
      <c r="T18" s="7"/>
      <c r="U18" s="7"/>
      <c r="V18" s="7"/>
      <c r="W18" s="7"/>
      <c r="X18" s="7"/>
      <c r="Y18" s="7"/>
      <c r="Z18" s="7"/>
      <c r="AA18" s="7"/>
      <c r="AB18" s="7"/>
      <c r="AC18" s="7"/>
      <c r="AD18" s="7"/>
      <c r="AE18" s="7"/>
    </row>
    <row r="19" spans="1:31" x14ac:dyDescent="0.25">
      <c r="A19" s="7"/>
      <c r="B19" s="23"/>
      <c r="C19" s="23"/>
      <c r="D19" s="23"/>
      <c r="E19" s="7"/>
      <c r="F19" s="7"/>
      <c r="G19" s="7"/>
      <c r="H19" s="7"/>
      <c r="I19" s="7"/>
      <c r="J19" s="7"/>
      <c r="K19" s="7"/>
      <c r="L19" s="7"/>
      <c r="M19" s="7"/>
      <c r="N19" s="7"/>
      <c r="O19" s="7"/>
      <c r="P19" s="7"/>
      <c r="Q19" s="7"/>
      <c r="R19" s="7"/>
      <c r="S19" s="7"/>
      <c r="T19" s="7"/>
      <c r="U19" s="7"/>
      <c r="V19" s="7"/>
      <c r="W19" s="7"/>
      <c r="X19" s="7"/>
      <c r="Y19" s="7"/>
      <c r="Z19" s="7"/>
      <c r="AA19" s="7"/>
      <c r="AB19" s="7"/>
      <c r="AC19" s="7"/>
      <c r="AD19" s="7"/>
      <c r="AE19" s="7"/>
    </row>
    <row r="20" spans="1:31" x14ac:dyDescent="0.25">
      <c r="A20" s="7"/>
      <c r="B20" s="7"/>
      <c r="C20" s="7"/>
      <c r="D20" s="7"/>
      <c r="E20" s="7"/>
      <c r="F20" s="7"/>
      <c r="G20" s="7"/>
      <c r="H20" s="7"/>
      <c r="I20" s="7"/>
      <c r="J20" s="7"/>
      <c r="K20" s="7"/>
      <c r="L20" s="7"/>
      <c r="M20" s="7"/>
      <c r="N20" s="7"/>
      <c r="O20" s="7"/>
      <c r="P20" s="7"/>
      <c r="Q20" s="7"/>
      <c r="R20" s="7"/>
      <c r="S20" s="7"/>
      <c r="T20" s="7"/>
      <c r="U20" s="7"/>
      <c r="V20" s="7"/>
      <c r="W20" s="7"/>
      <c r="X20" s="7"/>
      <c r="Y20" s="7"/>
      <c r="Z20" s="7"/>
      <c r="AA20" s="7"/>
      <c r="AB20" s="7"/>
      <c r="AC20" s="7"/>
      <c r="AD20" s="7"/>
      <c r="AE20" s="7"/>
    </row>
    <row r="21" spans="1:31" x14ac:dyDescent="0.25">
      <c r="A21" s="7"/>
      <c r="B21" s="7"/>
      <c r="C21" s="7"/>
      <c r="D21" s="7"/>
      <c r="E21" s="7"/>
      <c r="F21" s="7"/>
      <c r="G21" s="7"/>
      <c r="H21" s="7"/>
      <c r="I21" s="7"/>
      <c r="J21" s="7"/>
      <c r="K21" s="7"/>
      <c r="L21" s="7"/>
      <c r="M21" s="7"/>
      <c r="N21" s="7"/>
      <c r="O21" s="7"/>
      <c r="P21" s="7"/>
      <c r="Q21" s="7"/>
      <c r="R21" s="7"/>
      <c r="S21" s="7"/>
      <c r="T21" s="7"/>
      <c r="U21" s="7"/>
      <c r="V21" s="7"/>
      <c r="W21" s="7"/>
      <c r="X21" s="7"/>
      <c r="Y21" s="7"/>
      <c r="Z21" s="7"/>
      <c r="AA21" s="7"/>
      <c r="AB21" s="7"/>
      <c r="AC21" s="7"/>
      <c r="AD21" s="7"/>
      <c r="AE21" s="7"/>
    </row>
    <row r="22" spans="1:31" x14ac:dyDescent="0.25">
      <c r="A22" s="7"/>
      <c r="B22" s="7"/>
      <c r="C22" s="7"/>
      <c r="D22" s="7"/>
      <c r="E22" s="7"/>
      <c r="F22" s="7"/>
      <c r="G22" s="7"/>
      <c r="H22" s="7"/>
      <c r="I22" s="7"/>
      <c r="J22" s="7"/>
      <c r="K22" s="7"/>
      <c r="L22" s="7"/>
      <c r="M22" s="7"/>
      <c r="N22" s="7"/>
      <c r="O22" s="7"/>
      <c r="P22" s="7"/>
      <c r="Q22" s="7"/>
      <c r="R22" s="7"/>
      <c r="S22" s="7"/>
      <c r="T22" s="7"/>
      <c r="U22" s="7"/>
      <c r="V22" s="7"/>
      <c r="W22" s="7"/>
      <c r="X22" s="7"/>
      <c r="Y22" s="7"/>
      <c r="Z22" s="7"/>
      <c r="AA22" s="7"/>
      <c r="AB22" s="7"/>
      <c r="AC22" s="7"/>
      <c r="AD22" s="7"/>
      <c r="AE22" s="7"/>
    </row>
    <row r="23" spans="1:31" x14ac:dyDescent="0.25">
      <c r="A23" s="7"/>
      <c r="B23" s="7"/>
      <c r="C23" s="7"/>
      <c r="D23" s="7"/>
      <c r="E23" s="7"/>
      <c r="F23" s="7"/>
      <c r="G23" s="7"/>
      <c r="H23" s="7"/>
      <c r="I23" s="7"/>
      <c r="J23" s="7"/>
      <c r="K23" s="7"/>
      <c r="L23" s="7"/>
      <c r="M23" s="7"/>
      <c r="N23" s="7"/>
      <c r="O23" s="7"/>
      <c r="P23" s="7"/>
      <c r="Q23" s="7"/>
      <c r="R23" s="7"/>
      <c r="S23" s="7"/>
      <c r="T23" s="7"/>
      <c r="U23" s="7"/>
      <c r="V23" s="7"/>
      <c r="W23" s="7"/>
      <c r="X23" s="7"/>
      <c r="Y23" s="7"/>
      <c r="Z23" s="7"/>
      <c r="AA23" s="7"/>
      <c r="AB23" s="7"/>
      <c r="AC23" s="7"/>
      <c r="AD23" s="7"/>
      <c r="AE23" s="7"/>
    </row>
    <row r="24" spans="1:31" x14ac:dyDescent="0.25">
      <c r="A24" s="7"/>
      <c r="B24" s="7"/>
      <c r="C24" s="7"/>
      <c r="D24" s="7"/>
      <c r="E24" s="7"/>
      <c r="F24" s="7"/>
      <c r="G24" s="7"/>
      <c r="H24" s="7"/>
      <c r="I24" s="7"/>
      <c r="J24" s="7"/>
      <c r="K24" s="7"/>
      <c r="L24" s="7"/>
      <c r="M24" s="7"/>
      <c r="N24" s="7"/>
      <c r="O24" s="7"/>
      <c r="P24" s="7"/>
      <c r="Q24" s="7"/>
      <c r="R24" s="7"/>
      <c r="S24" s="7"/>
      <c r="T24" s="7"/>
      <c r="U24" s="7"/>
      <c r="V24" s="7"/>
      <c r="W24" s="7"/>
      <c r="X24" s="7"/>
      <c r="Y24" s="7"/>
      <c r="Z24" s="7"/>
      <c r="AA24" s="7"/>
      <c r="AB24" s="7"/>
      <c r="AC24" s="7"/>
      <c r="AD24" s="7"/>
      <c r="AE24" s="7"/>
    </row>
    <row r="25" spans="1:31" x14ac:dyDescent="0.25">
      <c r="A25" s="7"/>
      <c r="B25" s="7"/>
      <c r="C25" s="7"/>
      <c r="D25" s="7"/>
      <c r="E25" s="7"/>
      <c r="F25" s="7"/>
      <c r="G25" s="7"/>
      <c r="H25" s="7"/>
      <c r="I25" s="7"/>
      <c r="J25" s="7"/>
      <c r="K25" s="7"/>
      <c r="L25" s="7"/>
      <c r="M25" s="7"/>
      <c r="N25" s="7"/>
      <c r="O25" s="7"/>
      <c r="P25" s="7"/>
      <c r="Q25" s="7"/>
      <c r="R25" s="7"/>
      <c r="S25" s="7"/>
      <c r="T25" s="7"/>
      <c r="U25" s="7"/>
      <c r="V25" s="7"/>
      <c r="W25" s="7"/>
      <c r="X25" s="7"/>
      <c r="Y25" s="7"/>
      <c r="Z25" s="7"/>
      <c r="AA25" s="7"/>
      <c r="AB25" s="7"/>
      <c r="AC25" s="7"/>
      <c r="AD25" s="7"/>
      <c r="AE25" s="7"/>
    </row>
    <row r="26" spans="1:31" x14ac:dyDescent="0.25">
      <c r="A26" s="7"/>
      <c r="B26" s="7"/>
      <c r="C26" s="7"/>
      <c r="D26" s="7"/>
      <c r="E26" s="7"/>
      <c r="F26" s="7"/>
      <c r="G26" s="7"/>
      <c r="H26" s="7"/>
      <c r="I26" s="7"/>
      <c r="J26" s="7"/>
      <c r="K26" s="7"/>
      <c r="L26" s="7"/>
      <c r="M26" s="7"/>
      <c r="N26" s="7"/>
      <c r="O26" s="7"/>
      <c r="P26" s="7"/>
      <c r="Q26" s="7"/>
      <c r="R26" s="7"/>
      <c r="S26" s="7"/>
      <c r="T26" s="7"/>
      <c r="U26" s="7"/>
      <c r="V26" s="7"/>
      <c r="W26" s="7"/>
      <c r="X26" s="7"/>
      <c r="Y26" s="7"/>
      <c r="Z26" s="7"/>
      <c r="AA26" s="7"/>
      <c r="AB26" s="7"/>
      <c r="AC26" s="7"/>
      <c r="AD26" s="7"/>
      <c r="AE26" s="7"/>
    </row>
    <row r="27" spans="1:31" x14ac:dyDescent="0.25">
      <c r="A27" s="7"/>
      <c r="B27" s="7"/>
      <c r="C27" s="7"/>
      <c r="D27" s="7"/>
      <c r="E27" s="7"/>
      <c r="F27" s="7"/>
      <c r="G27" s="7"/>
      <c r="H27" s="7"/>
      <c r="I27" s="7"/>
      <c r="J27" s="7"/>
      <c r="K27" s="7"/>
      <c r="L27" s="7"/>
      <c r="M27" s="7"/>
      <c r="N27" s="7"/>
      <c r="O27" s="7"/>
      <c r="P27" s="7"/>
      <c r="Q27" s="7"/>
      <c r="R27" s="7"/>
      <c r="S27" s="7"/>
      <c r="T27" s="7"/>
      <c r="U27" s="7"/>
      <c r="V27" s="7"/>
      <c r="W27" s="7"/>
      <c r="X27" s="7"/>
      <c r="Y27" s="7"/>
      <c r="Z27" s="7"/>
      <c r="AA27" s="7"/>
      <c r="AB27" s="7"/>
      <c r="AC27" s="7"/>
      <c r="AD27" s="7"/>
      <c r="AE27" s="7"/>
    </row>
    <row r="28" spans="1:31" x14ac:dyDescent="0.25">
      <c r="A28" s="7"/>
      <c r="B28" s="7"/>
      <c r="C28" s="7"/>
      <c r="D28" s="7"/>
      <c r="E28" s="7"/>
      <c r="F28" s="7"/>
      <c r="G28" s="7"/>
      <c r="H28" s="7"/>
      <c r="I28" s="7"/>
      <c r="J28" s="7"/>
      <c r="K28" s="7"/>
      <c r="L28" s="7"/>
      <c r="M28" s="7"/>
      <c r="N28" s="7"/>
      <c r="O28" s="7"/>
      <c r="P28" s="7"/>
      <c r="Q28" s="7"/>
      <c r="R28" s="7"/>
      <c r="S28" s="7"/>
      <c r="T28" s="7"/>
      <c r="U28" s="7"/>
      <c r="V28" s="7"/>
      <c r="W28" s="7"/>
      <c r="X28" s="7"/>
      <c r="Y28" s="7"/>
      <c r="Z28" s="7"/>
      <c r="AA28" s="7"/>
      <c r="AB28" s="7"/>
      <c r="AC28" s="7"/>
      <c r="AD28" s="7"/>
      <c r="AE28" s="7"/>
    </row>
    <row r="29" spans="1:31" x14ac:dyDescent="0.25">
      <c r="A29" s="7"/>
      <c r="B29" s="7"/>
      <c r="C29" s="7"/>
      <c r="D29" s="7"/>
      <c r="E29" s="7"/>
      <c r="F29" s="7"/>
      <c r="G29" s="7"/>
      <c r="H29" s="7"/>
      <c r="I29" s="7"/>
      <c r="J29" s="7"/>
      <c r="K29" s="7"/>
      <c r="L29" s="7"/>
      <c r="M29" s="7"/>
      <c r="N29" s="7"/>
      <c r="O29" s="7"/>
      <c r="P29" s="7"/>
      <c r="Q29" s="7"/>
      <c r="R29" s="7"/>
      <c r="S29" s="7"/>
      <c r="T29" s="7"/>
      <c r="U29" s="7"/>
      <c r="V29" s="7"/>
      <c r="W29" s="7"/>
      <c r="X29" s="7"/>
      <c r="Y29" s="7"/>
      <c r="Z29" s="7"/>
      <c r="AA29" s="7"/>
      <c r="AB29" s="7"/>
      <c r="AC29" s="7"/>
      <c r="AD29" s="7"/>
      <c r="AE29" s="7"/>
    </row>
    <row r="30" spans="1:31" x14ac:dyDescent="0.25">
      <c r="A30" s="7"/>
      <c r="B30" s="7"/>
      <c r="C30" s="7"/>
      <c r="D30" s="7"/>
      <c r="E30" s="7"/>
      <c r="F30" s="7"/>
      <c r="G30" s="7"/>
      <c r="H30" s="7"/>
      <c r="I30" s="7"/>
      <c r="J30" s="7"/>
      <c r="K30" s="7"/>
      <c r="L30" s="7"/>
      <c r="M30" s="7"/>
      <c r="N30" s="7"/>
      <c r="O30" s="7"/>
      <c r="P30" s="7"/>
      <c r="Q30" s="7"/>
      <c r="R30" s="7"/>
      <c r="S30" s="7"/>
      <c r="T30" s="7"/>
      <c r="U30" s="7"/>
      <c r="V30" s="7"/>
      <c r="W30" s="7"/>
      <c r="X30" s="7"/>
      <c r="Y30" s="7"/>
      <c r="Z30" s="7"/>
      <c r="AA30" s="7"/>
      <c r="AB30" s="7"/>
      <c r="AC30" s="7"/>
      <c r="AD30" s="7"/>
      <c r="AE30" s="7"/>
    </row>
    <row r="31" spans="1:31" x14ac:dyDescent="0.25">
      <c r="A31" s="7"/>
      <c r="B31" s="7"/>
      <c r="C31" s="7"/>
      <c r="D31" s="7"/>
      <c r="E31" s="7"/>
      <c r="F31" s="7"/>
      <c r="G31" s="7"/>
      <c r="H31" s="7"/>
      <c r="I31" s="7"/>
      <c r="J31" s="7"/>
      <c r="K31" s="7"/>
      <c r="L31" s="7"/>
      <c r="M31" s="7"/>
      <c r="N31" s="7"/>
      <c r="O31" s="7"/>
      <c r="P31" s="7"/>
      <c r="Q31" s="7"/>
      <c r="R31" s="7"/>
      <c r="S31" s="7"/>
      <c r="T31" s="7"/>
      <c r="U31" s="7"/>
      <c r="V31" s="7"/>
      <c r="W31" s="7"/>
      <c r="X31" s="7"/>
      <c r="Y31" s="7"/>
      <c r="Z31" s="7"/>
      <c r="AA31" s="7"/>
      <c r="AB31" s="7"/>
      <c r="AC31" s="7"/>
      <c r="AD31" s="7"/>
      <c r="AE31" s="7"/>
    </row>
    <row r="32" spans="1:31" x14ac:dyDescent="0.25">
      <c r="A32" s="7"/>
      <c r="B32" s="7"/>
      <c r="C32" s="7"/>
      <c r="D32" s="7"/>
      <c r="E32" s="7"/>
      <c r="F32" s="7"/>
      <c r="G32" s="7"/>
      <c r="H32" s="7"/>
      <c r="I32" s="7"/>
      <c r="J32" s="7"/>
      <c r="K32" s="7"/>
      <c r="L32" s="7"/>
      <c r="M32" s="7"/>
      <c r="N32" s="7"/>
      <c r="O32" s="7"/>
      <c r="P32" s="7"/>
      <c r="Q32" s="7"/>
      <c r="R32" s="7"/>
      <c r="S32" s="7"/>
      <c r="T32" s="7"/>
      <c r="U32" s="7"/>
      <c r="V32" s="7"/>
      <c r="W32" s="7"/>
      <c r="X32" s="7"/>
      <c r="Y32" s="7"/>
      <c r="Z32" s="7"/>
      <c r="AA32" s="7"/>
      <c r="AB32" s="7"/>
      <c r="AC32" s="7"/>
      <c r="AD32" s="7"/>
      <c r="AE32" s="7"/>
    </row>
    <row r="33" spans="1:31" x14ac:dyDescent="0.25">
      <c r="A33" s="7"/>
      <c r="B33" s="7"/>
      <c r="C33" s="7"/>
      <c r="D33" s="7"/>
      <c r="E33" s="7"/>
      <c r="F33" s="7"/>
      <c r="G33" s="7"/>
      <c r="H33" s="7"/>
      <c r="I33" s="7"/>
      <c r="J33" s="7"/>
      <c r="K33" s="7"/>
      <c r="L33" s="7"/>
      <c r="M33" s="7"/>
      <c r="N33" s="7"/>
      <c r="O33" s="7"/>
      <c r="P33" s="7"/>
      <c r="Q33" s="7"/>
      <c r="R33" s="7"/>
      <c r="S33" s="7"/>
      <c r="T33" s="7"/>
      <c r="U33" s="7"/>
      <c r="V33" s="7"/>
      <c r="W33" s="7"/>
      <c r="X33" s="7"/>
      <c r="Y33" s="7"/>
      <c r="Z33" s="7"/>
      <c r="AA33" s="7"/>
      <c r="AB33" s="7"/>
      <c r="AC33" s="7"/>
      <c r="AD33" s="7"/>
      <c r="AE33" s="7"/>
    </row>
    <row r="34" spans="1:31" s="146" customFormat="1" x14ac:dyDescent="0.25"/>
    <row r="35" spans="1:31" s="146" customFormat="1" x14ac:dyDescent="0.25"/>
    <row r="36" spans="1:31" s="146" customFormat="1" x14ac:dyDescent="0.25"/>
    <row r="37" spans="1:31" s="146" customFormat="1" x14ac:dyDescent="0.25"/>
    <row r="38" spans="1:31" s="146" customFormat="1" x14ac:dyDescent="0.25"/>
    <row r="39" spans="1:31" s="146" customFormat="1" x14ac:dyDescent="0.25"/>
    <row r="40" spans="1:31" s="146" customFormat="1" x14ac:dyDescent="0.25"/>
    <row r="41" spans="1:31" s="146" customFormat="1" x14ac:dyDescent="0.25"/>
    <row r="42" spans="1:31" s="146" customFormat="1" x14ac:dyDescent="0.25"/>
    <row r="43" spans="1:31" s="146" customFormat="1" x14ac:dyDescent="0.25"/>
    <row r="44" spans="1:31" s="146" customFormat="1" x14ac:dyDescent="0.25"/>
    <row r="45" spans="1:31" s="146" customFormat="1" x14ac:dyDescent="0.25"/>
    <row r="46" spans="1:31" s="146" customFormat="1" x14ac:dyDescent="0.25"/>
    <row r="47" spans="1:31" s="146" customFormat="1" x14ac:dyDescent="0.25"/>
    <row r="48" spans="1:31" s="146" customFormat="1" x14ac:dyDescent="0.25"/>
    <row r="49" s="146" customFormat="1" x14ac:dyDescent="0.25"/>
    <row r="50" s="146" customFormat="1" x14ac:dyDescent="0.25"/>
    <row r="51" s="146" customFormat="1" x14ac:dyDescent="0.25"/>
    <row r="52" s="146" customFormat="1" x14ac:dyDescent="0.25"/>
    <row r="53" s="146" customFormat="1" x14ac:dyDescent="0.25"/>
    <row r="54" s="146" customFormat="1" x14ac:dyDescent="0.25"/>
    <row r="55" s="146" customFormat="1" x14ac:dyDescent="0.25"/>
    <row r="56" s="146" customFormat="1" x14ac:dyDescent="0.25"/>
    <row r="57" s="146" customFormat="1" x14ac:dyDescent="0.25"/>
    <row r="58" s="146" customFormat="1" x14ac:dyDescent="0.25"/>
    <row r="59" s="146" customFormat="1" x14ac:dyDescent="0.25"/>
    <row r="60" s="146" customFormat="1" x14ac:dyDescent="0.25"/>
    <row r="61" s="146" customFormat="1" x14ac:dyDescent="0.25"/>
    <row r="62" s="146" customFormat="1" x14ac:dyDescent="0.25"/>
    <row r="63" s="146" customFormat="1" x14ac:dyDescent="0.25"/>
    <row r="64" s="146" customFormat="1" x14ac:dyDescent="0.25"/>
    <row r="65" s="146" customFormat="1" x14ac:dyDescent="0.25"/>
    <row r="66" s="146" customFormat="1" x14ac:dyDescent="0.25"/>
    <row r="67" s="146" customFormat="1" x14ac:dyDescent="0.25"/>
    <row r="68" s="146" customFormat="1" x14ac:dyDescent="0.25"/>
    <row r="69" s="146" customFormat="1" x14ac:dyDescent="0.25"/>
    <row r="70" s="146" customFormat="1" x14ac:dyDescent="0.25"/>
    <row r="71" s="146" customFormat="1" x14ac:dyDescent="0.25"/>
    <row r="72" s="146" customFormat="1" x14ac:dyDescent="0.25"/>
    <row r="73" s="146" customFormat="1" x14ac:dyDescent="0.25"/>
    <row r="74" s="146" customFormat="1" x14ac:dyDescent="0.25"/>
    <row r="75" s="146" customFormat="1" x14ac:dyDescent="0.25"/>
    <row r="76" s="146" customFormat="1" x14ac:dyDescent="0.25"/>
    <row r="77" s="146" customFormat="1" x14ac:dyDescent="0.25"/>
    <row r="78" s="146" customFormat="1" x14ac:dyDescent="0.25"/>
    <row r="79" s="146" customFormat="1" x14ac:dyDescent="0.25"/>
    <row r="80" s="146" customFormat="1" x14ac:dyDescent="0.25"/>
    <row r="81" s="146" customFormat="1" x14ac:dyDescent="0.25"/>
    <row r="82" s="146" customFormat="1" x14ac:dyDescent="0.25"/>
    <row r="83" s="146" customFormat="1" x14ac:dyDescent="0.25"/>
    <row r="84" s="146" customFormat="1" x14ac:dyDescent="0.25"/>
    <row r="85" s="146" customFormat="1" x14ac:dyDescent="0.25"/>
    <row r="86" s="146" customFormat="1" x14ac:dyDescent="0.25"/>
    <row r="87" s="146" customFormat="1" x14ac:dyDescent="0.25"/>
    <row r="88" s="146" customFormat="1" x14ac:dyDescent="0.25"/>
    <row r="89" s="146" customFormat="1" x14ac:dyDescent="0.25"/>
    <row r="90" s="146" customFormat="1" x14ac:dyDescent="0.25"/>
    <row r="91" s="146" customFormat="1" x14ac:dyDescent="0.25"/>
    <row r="92" s="146" customFormat="1" x14ac:dyDescent="0.25"/>
    <row r="93" s="146" customFormat="1" x14ac:dyDescent="0.25"/>
    <row r="94" s="146" customFormat="1" x14ac:dyDescent="0.25"/>
    <row r="95" s="146" customFormat="1" x14ac:dyDescent="0.25"/>
    <row r="96" s="146" customFormat="1" x14ac:dyDescent="0.25"/>
    <row r="97" s="146" customFormat="1" x14ac:dyDescent="0.25"/>
    <row r="98" s="146" customFormat="1" x14ac:dyDescent="0.25"/>
    <row r="99" s="146" customFormat="1" x14ac:dyDescent="0.25"/>
    <row r="100" s="146" customFormat="1" x14ac:dyDescent="0.25"/>
    <row r="101" s="146" customFormat="1" x14ac:dyDescent="0.25"/>
    <row r="102" s="146" customFormat="1" x14ac:dyDescent="0.25"/>
    <row r="103" s="146" customFormat="1" x14ac:dyDescent="0.25"/>
    <row r="104" s="146" customFormat="1" x14ac:dyDescent="0.25"/>
    <row r="105" s="146" customFormat="1" x14ac:dyDescent="0.25"/>
    <row r="106" s="146" customFormat="1" x14ac:dyDescent="0.25"/>
    <row r="107" s="146" customFormat="1" x14ac:dyDescent="0.25"/>
    <row r="108" s="146" customFormat="1" x14ac:dyDescent="0.25"/>
    <row r="109" s="146" customFormat="1" x14ac:dyDescent="0.25"/>
    <row r="110" s="146" customFormat="1" x14ac:dyDescent="0.25"/>
    <row r="111" s="146" customFormat="1" x14ac:dyDescent="0.25"/>
    <row r="112" s="146" customFormat="1" x14ac:dyDescent="0.25"/>
    <row r="113" s="146" customFormat="1" x14ac:dyDescent="0.25"/>
    <row r="114" s="146" customFormat="1" x14ac:dyDescent="0.25"/>
    <row r="115" s="146" customFormat="1" x14ac:dyDescent="0.25"/>
    <row r="116" s="146" customFormat="1" x14ac:dyDescent="0.25"/>
    <row r="117" s="146" customFormat="1" x14ac:dyDescent="0.25"/>
    <row r="118" s="146" customFormat="1" x14ac:dyDescent="0.25"/>
    <row r="119" s="146" customFormat="1" x14ac:dyDescent="0.25"/>
    <row r="120" s="146" customFormat="1" x14ac:dyDescent="0.25"/>
    <row r="121" s="146" customFormat="1" x14ac:dyDescent="0.25"/>
    <row r="122" s="146" customFormat="1" x14ac:dyDescent="0.25"/>
    <row r="123" s="146" customFormat="1" x14ac:dyDescent="0.25"/>
    <row r="124" s="146" customFormat="1" x14ac:dyDescent="0.25"/>
    <row r="125" s="146" customFormat="1" x14ac:dyDescent="0.25"/>
    <row r="126" s="146" customFormat="1" x14ac:dyDescent="0.25"/>
    <row r="127" s="146" customFormat="1" x14ac:dyDescent="0.25"/>
    <row r="128" s="146" customFormat="1" x14ac:dyDescent="0.25"/>
    <row r="129" s="146" customFormat="1" x14ac:dyDescent="0.25"/>
    <row r="130" s="146" customFormat="1" x14ac:dyDescent="0.25"/>
    <row r="131" s="146" customFormat="1" x14ac:dyDescent="0.25"/>
    <row r="132" s="146" customFormat="1" x14ac:dyDescent="0.25"/>
    <row r="133" s="146" customFormat="1" x14ac:dyDescent="0.25"/>
    <row r="134" s="146" customFormat="1" x14ac:dyDescent="0.25"/>
    <row r="135" s="146" customFormat="1" x14ac:dyDescent="0.25"/>
    <row r="136" s="146" customFormat="1" x14ac:dyDescent="0.25"/>
    <row r="137" s="146" customFormat="1" x14ac:dyDescent="0.25"/>
    <row r="138" s="146" customFormat="1" x14ac:dyDescent="0.25"/>
    <row r="139" s="146" customFormat="1" x14ac:dyDescent="0.25"/>
    <row r="140" s="146" customFormat="1" x14ac:dyDescent="0.25"/>
    <row r="141" s="146" customFormat="1" x14ac:dyDescent="0.25"/>
    <row r="142" s="146" customFormat="1" x14ac:dyDescent="0.25"/>
    <row r="143" s="146" customFormat="1" x14ac:dyDescent="0.25"/>
    <row r="144" s="146" customFormat="1" x14ac:dyDescent="0.25"/>
    <row r="145" s="146" customFormat="1" x14ac:dyDescent="0.25"/>
    <row r="146" s="146" customFormat="1" x14ac:dyDescent="0.25"/>
    <row r="147" s="146" customFormat="1" x14ac:dyDescent="0.25"/>
    <row r="148" s="146" customFormat="1" x14ac:dyDescent="0.25"/>
    <row r="149" s="146" customFormat="1" x14ac:dyDescent="0.25"/>
    <row r="150" s="146" customFormat="1" x14ac:dyDescent="0.25"/>
    <row r="151" s="146" customFormat="1" x14ac:dyDescent="0.25"/>
    <row r="152" s="146" customFormat="1" x14ac:dyDescent="0.25"/>
    <row r="153" s="146" customFormat="1" x14ac:dyDescent="0.25"/>
    <row r="154" s="146" customFormat="1" x14ac:dyDescent="0.25"/>
    <row r="155" s="146" customFormat="1" x14ac:dyDescent="0.25"/>
    <row r="156" s="146" customFormat="1" x14ac:dyDescent="0.25"/>
    <row r="157" s="146" customFormat="1" x14ac:dyDescent="0.25"/>
    <row r="158" s="146" customFormat="1" x14ac:dyDescent="0.25"/>
    <row r="159" s="146" customFormat="1" x14ac:dyDescent="0.25"/>
    <row r="160" s="146" customFormat="1" x14ac:dyDescent="0.25"/>
    <row r="161" s="146" customFormat="1" x14ac:dyDescent="0.25"/>
    <row r="162" s="146" customFormat="1" x14ac:dyDescent="0.25"/>
    <row r="163" s="146" customFormat="1" x14ac:dyDescent="0.25"/>
    <row r="164" s="146" customFormat="1" x14ac:dyDescent="0.25"/>
    <row r="165" s="146" customFormat="1" x14ac:dyDescent="0.25"/>
    <row r="166" s="146" customFormat="1" x14ac:dyDescent="0.25"/>
    <row r="167" s="146" customFormat="1" x14ac:dyDescent="0.25"/>
    <row r="168" s="146" customFormat="1" x14ac:dyDescent="0.25"/>
    <row r="169" s="146" customFormat="1" x14ac:dyDescent="0.25"/>
    <row r="170" s="146" customFormat="1" x14ac:dyDescent="0.25"/>
    <row r="171" s="146" customFormat="1" x14ac:dyDescent="0.25"/>
    <row r="172" s="146" customFormat="1" x14ac:dyDescent="0.25"/>
    <row r="173" s="146" customFormat="1" x14ac:dyDescent="0.25"/>
    <row r="174" s="146" customFormat="1" x14ac:dyDescent="0.25"/>
    <row r="175" s="146" customFormat="1" x14ac:dyDescent="0.25"/>
    <row r="176" s="146" customFormat="1" x14ac:dyDescent="0.25"/>
    <row r="177" s="146" customFormat="1" x14ac:dyDescent="0.25"/>
    <row r="178" s="146" customFormat="1" x14ac:dyDescent="0.25"/>
    <row r="179" s="146" customFormat="1" x14ac:dyDescent="0.25"/>
    <row r="180" s="146" customFormat="1" x14ac:dyDescent="0.25"/>
    <row r="181" s="146" customFormat="1" x14ac:dyDescent="0.25"/>
    <row r="182" s="146" customFormat="1" x14ac:dyDescent="0.25"/>
    <row r="183" s="146" customFormat="1" x14ac:dyDescent="0.25"/>
    <row r="184" s="146" customFormat="1" x14ac:dyDescent="0.25"/>
    <row r="185" s="146" customFormat="1" x14ac:dyDescent="0.25"/>
    <row r="186" s="146" customFormat="1" x14ac:dyDescent="0.25"/>
    <row r="187" s="146" customFormat="1" x14ac:dyDescent="0.25"/>
    <row r="188" s="146" customFormat="1" x14ac:dyDescent="0.25"/>
    <row r="189" s="146" customFormat="1" x14ac:dyDescent="0.25"/>
    <row r="190" s="146" customFormat="1" x14ac:dyDescent="0.25"/>
    <row r="191" s="146" customFormat="1" x14ac:dyDescent="0.25"/>
    <row r="192" s="146" customFormat="1" x14ac:dyDescent="0.25"/>
    <row r="193" s="146" customFormat="1" x14ac:dyDescent="0.25"/>
    <row r="194" s="146" customFormat="1" x14ac:dyDescent="0.25"/>
    <row r="195" s="146" customFormat="1" x14ac:dyDescent="0.25"/>
    <row r="196" s="146" customFormat="1" x14ac:dyDescent="0.25"/>
    <row r="197" s="146" customFormat="1" x14ac:dyDescent="0.25"/>
    <row r="198" s="146" customFormat="1" x14ac:dyDescent="0.25"/>
    <row r="199" s="146" customFormat="1" x14ac:dyDescent="0.25"/>
    <row r="200" s="146" customFormat="1" x14ac:dyDescent="0.25"/>
    <row r="201" s="146" customFormat="1" x14ac:dyDescent="0.25"/>
    <row r="202" s="146" customFormat="1" x14ac:dyDescent="0.25"/>
    <row r="203" s="146" customFormat="1" x14ac:dyDescent="0.25"/>
    <row r="204" s="146" customFormat="1" x14ac:dyDescent="0.25"/>
    <row r="205" s="146" customFormat="1" x14ac:dyDescent="0.25"/>
    <row r="206" s="146" customFormat="1" x14ac:dyDescent="0.25"/>
    <row r="207" s="146" customFormat="1" x14ac:dyDescent="0.25"/>
    <row r="208" s="146" customFormat="1" x14ac:dyDescent="0.25"/>
    <row r="209" s="146" customFormat="1" x14ac:dyDescent="0.25"/>
    <row r="210" s="146" customFormat="1" x14ac:dyDescent="0.25"/>
    <row r="211" s="146" customFormat="1" x14ac:dyDescent="0.25"/>
    <row r="212" s="146" customFormat="1" x14ac:dyDescent="0.25"/>
    <row r="213" s="146" customFormat="1" x14ac:dyDescent="0.25"/>
    <row r="214" s="146" customFormat="1" x14ac:dyDescent="0.25"/>
    <row r="215" s="146" customFormat="1" x14ac:dyDescent="0.25"/>
    <row r="216" s="146" customFormat="1" x14ac:dyDescent="0.25"/>
    <row r="217" s="146" customFormat="1" x14ac:dyDescent="0.25"/>
    <row r="218" s="146" customFormat="1" x14ac:dyDescent="0.25"/>
    <row r="219" s="146" customFormat="1" x14ac:dyDescent="0.25"/>
    <row r="220" s="146" customFormat="1" x14ac:dyDescent="0.25"/>
    <row r="221" s="146" customFormat="1" x14ac:dyDescent="0.25"/>
    <row r="222" s="146" customFormat="1" x14ac:dyDescent="0.25"/>
    <row r="223" s="146" customFormat="1" x14ac:dyDescent="0.25"/>
    <row r="224" s="146" customFormat="1" x14ac:dyDescent="0.25"/>
    <row r="225" s="146" customFormat="1" x14ac:dyDescent="0.25"/>
    <row r="226" s="146" customFormat="1" x14ac:dyDescent="0.25"/>
    <row r="227" s="146" customFormat="1" x14ac:dyDescent="0.25"/>
    <row r="228" s="146" customFormat="1" x14ac:dyDescent="0.25"/>
    <row r="229" s="146" customFormat="1" x14ac:dyDescent="0.25"/>
    <row r="230" s="146" customFormat="1" x14ac:dyDescent="0.25"/>
    <row r="231" s="146" customFormat="1" x14ac:dyDescent="0.25"/>
    <row r="232" s="146" customFormat="1" x14ac:dyDescent="0.25"/>
    <row r="233" s="146" customFormat="1" x14ac:dyDescent="0.25"/>
    <row r="234" s="146" customFormat="1" x14ac:dyDescent="0.25"/>
    <row r="235" s="146" customFormat="1" x14ac:dyDescent="0.25"/>
    <row r="236" s="146" customFormat="1" x14ac:dyDescent="0.25"/>
    <row r="237" s="146" customFormat="1" x14ac:dyDescent="0.25"/>
    <row r="238" s="146" customFormat="1" x14ac:dyDescent="0.25"/>
    <row r="239" s="146" customFormat="1" x14ac:dyDescent="0.25"/>
    <row r="240" s="146" customFormat="1" x14ac:dyDescent="0.25"/>
    <row r="241" s="146" customFormat="1" x14ac:dyDescent="0.25"/>
    <row r="242" s="146" customFormat="1" x14ac:dyDescent="0.25"/>
    <row r="243" s="146" customFormat="1" x14ac:dyDescent="0.25"/>
    <row r="244" s="146" customFormat="1" x14ac:dyDescent="0.25"/>
    <row r="245" s="146" customFormat="1" x14ac:dyDescent="0.25"/>
    <row r="246" s="146" customFormat="1" x14ac:dyDescent="0.25"/>
    <row r="247" s="146" customFormat="1" x14ac:dyDescent="0.25"/>
    <row r="248" s="146" customFormat="1" x14ac:dyDescent="0.25"/>
    <row r="249" s="146" customFormat="1" x14ac:dyDescent="0.25"/>
    <row r="250" s="146" customFormat="1" x14ac:dyDescent="0.25"/>
    <row r="251" s="146" customFormat="1" x14ac:dyDescent="0.25"/>
    <row r="252" s="146" customFormat="1" x14ac:dyDescent="0.25"/>
    <row r="253" s="146" customFormat="1" x14ac:dyDescent="0.25"/>
    <row r="254" s="146" customFormat="1" x14ac:dyDescent="0.25"/>
    <row r="255" s="146" customFormat="1" x14ac:dyDescent="0.25"/>
    <row r="256" s="146" customFormat="1" x14ac:dyDescent="0.25"/>
    <row r="257" s="146" customFormat="1" x14ac:dyDescent="0.25"/>
    <row r="258" s="146" customFormat="1" x14ac:dyDescent="0.25"/>
    <row r="259" s="146" customFormat="1" x14ac:dyDescent="0.25"/>
    <row r="260" s="146" customFormat="1" x14ac:dyDescent="0.25"/>
    <row r="261" s="146" customFormat="1" x14ac:dyDescent="0.25"/>
    <row r="262" s="146" customFormat="1" x14ac:dyDescent="0.25"/>
    <row r="263" s="146" customFormat="1" x14ac:dyDescent="0.25"/>
    <row r="264" s="146" customFormat="1" x14ac:dyDescent="0.25"/>
    <row r="265" s="146" customFormat="1" x14ac:dyDescent="0.25"/>
    <row r="266" s="146" customFormat="1" x14ac:dyDescent="0.25"/>
    <row r="267" s="146" customFormat="1" x14ac:dyDescent="0.25"/>
    <row r="268" s="146" customFormat="1" x14ac:dyDescent="0.25"/>
    <row r="269" s="146" customFormat="1" x14ac:dyDescent="0.25"/>
    <row r="270" s="146" customFormat="1" x14ac:dyDescent="0.25"/>
    <row r="271" s="146" customFormat="1" x14ac:dyDescent="0.25"/>
    <row r="272" s="146" customFormat="1" x14ac:dyDescent="0.25"/>
    <row r="273" s="146" customFormat="1" x14ac:dyDescent="0.25"/>
    <row r="274" s="146" customFormat="1" x14ac:dyDescent="0.25"/>
    <row r="275" s="146" customFormat="1" x14ac:dyDescent="0.25"/>
    <row r="276" s="146" customFormat="1" x14ac:dyDescent="0.25"/>
    <row r="277" s="146" customFormat="1" x14ac:dyDescent="0.25"/>
    <row r="278" s="146" customFormat="1" x14ac:dyDescent="0.25"/>
    <row r="279" s="146" customFormat="1" x14ac:dyDescent="0.25"/>
    <row r="280" s="146" customFormat="1" x14ac:dyDescent="0.25"/>
    <row r="281" s="146" customFormat="1" x14ac:dyDescent="0.25"/>
    <row r="282" s="146" customFormat="1" x14ac:dyDescent="0.25"/>
    <row r="283" s="146" customFormat="1" x14ac:dyDescent="0.25"/>
    <row r="284" s="146" customFormat="1" x14ac:dyDescent="0.25"/>
    <row r="285" s="146" customFormat="1" x14ac:dyDescent="0.25"/>
    <row r="286" s="146" customFormat="1" x14ac:dyDescent="0.25"/>
    <row r="287" s="146" customFormat="1" x14ac:dyDescent="0.25"/>
    <row r="288" s="146" customFormat="1" x14ac:dyDescent="0.25"/>
    <row r="289" s="146" customFormat="1" x14ac:dyDescent="0.25"/>
    <row r="290" s="146" customFormat="1" x14ac:dyDescent="0.25"/>
    <row r="291" s="146" customFormat="1" x14ac:dyDescent="0.25"/>
    <row r="292" s="146" customFormat="1" x14ac:dyDescent="0.25"/>
    <row r="293" s="146" customFormat="1" x14ac:dyDescent="0.25"/>
    <row r="294" s="146" customFormat="1" x14ac:dyDescent="0.25"/>
    <row r="295" s="146" customFormat="1" x14ac:dyDescent="0.25"/>
    <row r="296" s="146" customFormat="1" x14ac:dyDescent="0.25"/>
    <row r="297" s="146" customFormat="1" x14ac:dyDescent="0.25"/>
    <row r="298" s="146" customFormat="1" x14ac:dyDescent="0.25"/>
    <row r="299" s="146" customFormat="1" x14ac:dyDescent="0.25"/>
    <row r="300" s="146" customFormat="1" x14ac:dyDescent="0.25"/>
    <row r="301" s="146" customFormat="1" x14ac:dyDescent="0.25"/>
    <row r="302" s="146" customFormat="1" x14ac:dyDescent="0.25"/>
    <row r="303" s="146" customFormat="1" x14ac:dyDescent="0.25"/>
    <row r="304" s="146" customFormat="1" x14ac:dyDescent="0.25"/>
    <row r="305" s="146" customFormat="1" x14ac:dyDescent="0.25"/>
    <row r="306" s="146" customFormat="1" x14ac:dyDescent="0.25"/>
    <row r="307" s="146" customFormat="1" x14ac:dyDescent="0.25"/>
    <row r="308" s="146" customFormat="1" x14ac:dyDescent="0.25"/>
    <row r="309" s="146" customFormat="1" x14ac:dyDescent="0.25"/>
    <row r="310" s="146" customFormat="1" x14ac:dyDescent="0.25"/>
    <row r="311" s="146" customFormat="1" x14ac:dyDescent="0.25"/>
    <row r="312" s="146" customFormat="1" x14ac:dyDescent="0.25"/>
    <row r="313" s="146" customFormat="1" x14ac:dyDescent="0.25"/>
    <row r="314" s="146" customFormat="1" x14ac:dyDescent="0.25"/>
    <row r="315" s="146" customFormat="1" x14ac:dyDescent="0.25"/>
    <row r="316" s="146" customFormat="1" x14ac:dyDescent="0.25"/>
    <row r="317" s="146" customFormat="1" x14ac:dyDescent="0.25"/>
    <row r="318" s="146" customFormat="1" x14ac:dyDescent="0.25"/>
    <row r="319" s="146" customFormat="1" x14ac:dyDescent="0.25"/>
    <row r="320" s="146" customFormat="1" x14ac:dyDescent="0.25"/>
    <row r="321" s="146" customFormat="1" x14ac:dyDescent="0.25"/>
    <row r="322" s="146" customFormat="1" x14ac:dyDescent="0.25"/>
    <row r="323" s="146" customFormat="1" x14ac:dyDescent="0.25"/>
    <row r="324" s="146" customFormat="1" x14ac:dyDescent="0.25"/>
    <row r="325" s="146" customFormat="1" x14ac:dyDescent="0.25"/>
    <row r="326" s="146" customFormat="1" x14ac:dyDescent="0.25"/>
    <row r="327" s="146" customFormat="1" x14ac:dyDescent="0.25"/>
    <row r="328" s="146" customFormat="1" x14ac:dyDescent="0.25"/>
    <row r="329" s="146" customFormat="1" x14ac:dyDescent="0.25"/>
    <row r="330" s="146" customFormat="1" x14ac:dyDescent="0.25"/>
    <row r="331" s="146" customFormat="1" x14ac:dyDescent="0.25"/>
    <row r="332" s="146" customFormat="1" x14ac:dyDescent="0.25"/>
    <row r="333" s="146" customFormat="1" x14ac:dyDescent="0.25"/>
    <row r="334" s="146" customFormat="1" x14ac:dyDescent="0.25"/>
    <row r="335" s="146" customFormat="1" x14ac:dyDescent="0.25"/>
    <row r="336" s="146" customFormat="1" x14ac:dyDescent="0.25"/>
    <row r="337" s="146" customFormat="1" x14ac:dyDescent="0.25"/>
    <row r="338" s="146" customFormat="1" x14ac:dyDescent="0.25"/>
    <row r="339" s="146" customFormat="1" x14ac:dyDescent="0.25"/>
    <row r="340" s="146" customFormat="1" x14ac:dyDescent="0.25"/>
    <row r="341" s="146" customFormat="1" x14ac:dyDescent="0.25"/>
    <row r="342" s="146" customFormat="1" x14ac:dyDescent="0.25"/>
    <row r="343" s="146" customFormat="1" x14ac:dyDescent="0.25"/>
    <row r="344" s="146" customFormat="1" x14ac:dyDescent="0.25"/>
    <row r="345" s="146" customFormat="1" x14ac:dyDescent="0.25"/>
    <row r="346" s="146" customFormat="1" x14ac:dyDescent="0.25"/>
    <row r="347" s="146" customFormat="1" x14ac:dyDescent="0.25"/>
    <row r="348" s="146" customFormat="1" x14ac:dyDescent="0.25"/>
    <row r="349" s="146" customFormat="1" x14ac:dyDescent="0.25"/>
    <row r="350" s="146" customFormat="1" x14ac:dyDescent="0.25"/>
    <row r="351" s="146" customFormat="1" x14ac:dyDescent="0.25"/>
    <row r="352" s="146" customFormat="1" x14ac:dyDescent="0.25"/>
    <row r="353" s="146" customFormat="1" x14ac:dyDescent="0.25"/>
    <row r="354" s="146" customFormat="1" x14ac:dyDescent="0.25"/>
    <row r="355" s="146" customFormat="1" x14ac:dyDescent="0.25"/>
    <row r="356" s="146" customFormat="1" x14ac:dyDescent="0.25"/>
    <row r="357" s="146" customFormat="1" x14ac:dyDescent="0.25"/>
    <row r="358" s="146" customFormat="1" x14ac:dyDescent="0.25"/>
    <row r="359" s="146" customFormat="1" x14ac:dyDescent="0.25"/>
    <row r="360" s="146" customFormat="1" x14ac:dyDescent="0.25"/>
    <row r="361" s="146" customFormat="1" x14ac:dyDescent="0.25"/>
    <row r="362" s="146" customFormat="1" x14ac:dyDescent="0.25"/>
    <row r="363" s="146" customFormat="1" x14ac:dyDescent="0.25"/>
    <row r="364" s="146" customFormat="1" x14ac:dyDescent="0.25"/>
    <row r="365" s="146" customFormat="1" x14ac:dyDescent="0.25"/>
    <row r="366" s="146" customFormat="1" x14ac:dyDescent="0.25"/>
    <row r="367" s="146" customFormat="1" x14ac:dyDescent="0.25"/>
    <row r="368" s="146" customFormat="1" x14ac:dyDescent="0.25"/>
    <row r="369" s="146" customFormat="1" x14ac:dyDescent="0.25"/>
    <row r="370" s="146" customFormat="1" x14ac:dyDescent="0.25"/>
    <row r="371" s="146" customFormat="1" x14ac:dyDescent="0.25"/>
    <row r="372" s="146" customFormat="1" x14ac:dyDescent="0.25"/>
    <row r="373" s="146" customFormat="1" x14ac:dyDescent="0.25"/>
    <row r="374" s="146" customFormat="1" x14ac:dyDescent="0.25"/>
    <row r="375" s="146" customFormat="1" x14ac:dyDescent="0.25"/>
    <row r="376" s="146" customFormat="1" x14ac:dyDescent="0.25"/>
    <row r="377" s="146" customFormat="1" x14ac:dyDescent="0.25"/>
    <row r="378" s="146" customFormat="1" x14ac:dyDescent="0.25"/>
    <row r="379" s="146" customFormat="1" x14ac:dyDescent="0.25"/>
    <row r="380" s="146" customFormat="1" x14ac:dyDescent="0.25"/>
    <row r="381" s="146" customFormat="1" x14ac:dyDescent="0.25"/>
    <row r="382" s="146" customFormat="1" x14ac:dyDescent="0.25"/>
    <row r="383" s="146" customFormat="1" x14ac:dyDescent="0.25"/>
    <row r="384" s="146" customFormat="1" x14ac:dyDescent="0.25"/>
    <row r="385" s="146" customFormat="1" x14ac:dyDescent="0.25"/>
    <row r="386" s="146" customFormat="1" x14ac:dyDescent="0.25"/>
    <row r="387" s="146" customFormat="1" x14ac:dyDescent="0.25"/>
    <row r="388" s="146" customFormat="1" x14ac:dyDescent="0.25"/>
    <row r="389" s="146" customFormat="1" x14ac:dyDescent="0.25"/>
    <row r="390" s="146" customFormat="1" x14ac:dyDescent="0.25"/>
    <row r="391" s="146" customFormat="1" x14ac:dyDescent="0.25"/>
    <row r="392" s="146" customFormat="1" x14ac:dyDescent="0.25"/>
    <row r="393" s="146" customFormat="1" x14ac:dyDescent="0.25"/>
    <row r="394" s="146" customFormat="1" x14ac:dyDescent="0.25"/>
    <row r="395" s="146" customFormat="1" x14ac:dyDescent="0.25"/>
    <row r="396" s="146" customFormat="1" x14ac:dyDescent="0.25"/>
    <row r="397" s="146" customFormat="1" x14ac:dyDescent="0.25"/>
    <row r="398" s="146" customFormat="1" x14ac:dyDescent="0.25"/>
    <row r="399" s="146" customFormat="1" x14ac:dyDescent="0.25"/>
    <row r="400" s="146" customFormat="1" x14ac:dyDescent="0.25"/>
    <row r="401" s="146" customFormat="1" x14ac:dyDescent="0.25"/>
    <row r="402" s="146" customFormat="1" x14ac:dyDescent="0.25"/>
    <row r="403" s="146" customFormat="1" x14ac:dyDescent="0.25"/>
    <row r="404" s="146" customFormat="1" x14ac:dyDescent="0.25"/>
    <row r="405" s="146" customFormat="1" x14ac:dyDescent="0.25"/>
    <row r="406" s="146" customFormat="1" x14ac:dyDescent="0.25"/>
    <row r="407" s="146" customFormat="1" x14ac:dyDescent="0.25"/>
    <row r="408" s="146" customFormat="1" x14ac:dyDescent="0.25"/>
    <row r="409" s="146" customFormat="1" x14ac:dyDescent="0.25"/>
    <row r="410" s="146" customFormat="1" x14ac:dyDescent="0.25"/>
    <row r="411" s="146" customFormat="1" x14ac:dyDescent="0.25"/>
    <row r="412" s="146" customFormat="1" x14ac:dyDescent="0.25"/>
    <row r="413" s="146" customFormat="1" x14ac:dyDescent="0.25"/>
    <row r="414" s="146" customFormat="1" x14ac:dyDescent="0.25"/>
    <row r="415" s="146" customFormat="1" x14ac:dyDescent="0.25"/>
    <row r="416" s="146" customFormat="1" x14ac:dyDescent="0.25"/>
    <row r="417" s="146" customFormat="1" x14ac:dyDescent="0.25"/>
    <row r="418" s="146" customFormat="1" x14ac:dyDescent="0.25"/>
    <row r="419" s="146" customFormat="1" x14ac:dyDescent="0.25"/>
    <row r="420" s="146" customFormat="1" x14ac:dyDescent="0.25"/>
    <row r="421" s="146" customFormat="1" x14ac:dyDescent="0.25"/>
    <row r="422" s="146" customFormat="1" x14ac:dyDescent="0.25"/>
    <row r="423" s="146" customFormat="1" x14ac:dyDescent="0.25"/>
    <row r="424" s="146" customFormat="1" x14ac:dyDescent="0.25"/>
    <row r="425" s="146" customFormat="1" x14ac:dyDescent="0.25"/>
    <row r="426" s="146" customFormat="1" x14ac:dyDescent="0.25"/>
    <row r="427" s="146" customFormat="1" x14ac:dyDescent="0.25"/>
    <row r="428" s="146" customFormat="1" x14ac:dyDescent="0.25"/>
    <row r="429" s="146" customFormat="1" x14ac:dyDescent="0.25"/>
    <row r="430" s="146" customFormat="1" x14ac:dyDescent="0.25"/>
    <row r="431" s="146" customFormat="1" x14ac:dyDescent="0.25"/>
    <row r="432" s="146" customFormat="1" x14ac:dyDescent="0.25"/>
    <row r="433" s="146" customFormat="1" x14ac:dyDescent="0.25"/>
    <row r="434" s="146" customFormat="1" x14ac:dyDescent="0.25"/>
    <row r="435" s="146" customFormat="1" x14ac:dyDescent="0.25"/>
    <row r="436" s="146" customFormat="1" x14ac:dyDescent="0.25"/>
    <row r="437" s="146" customFormat="1" x14ac:dyDescent="0.25"/>
    <row r="438" s="146" customFormat="1" x14ac:dyDescent="0.25"/>
    <row r="439" s="146" customFormat="1" x14ac:dyDescent="0.25"/>
    <row r="440" s="146" customFormat="1" x14ac:dyDescent="0.25"/>
    <row r="441" s="146" customFormat="1" x14ac:dyDescent="0.25"/>
    <row r="442" s="146" customFormat="1" x14ac:dyDescent="0.25"/>
    <row r="443" s="146" customFormat="1" x14ac:dyDescent="0.25"/>
    <row r="444" s="146" customFormat="1" x14ac:dyDescent="0.25"/>
    <row r="445" s="146" customFormat="1" x14ac:dyDescent="0.25"/>
    <row r="446" s="146" customFormat="1" x14ac:dyDescent="0.25"/>
    <row r="447" s="146" customFormat="1" x14ac:dyDescent="0.25"/>
    <row r="448" s="146" customFormat="1" x14ac:dyDescent="0.25"/>
    <row r="449" s="146" customFormat="1" x14ac:dyDescent="0.25"/>
    <row r="450" s="146" customFormat="1" x14ac:dyDescent="0.25"/>
    <row r="451" s="146" customFormat="1" x14ac:dyDescent="0.25"/>
    <row r="452" s="146" customFormat="1" x14ac:dyDescent="0.25"/>
    <row r="453" s="146" customFormat="1" x14ac:dyDescent="0.25"/>
    <row r="454" s="146" customFormat="1" x14ac:dyDescent="0.25"/>
    <row r="455" s="146" customFormat="1" x14ac:dyDescent="0.25"/>
    <row r="456" s="146" customFormat="1" x14ac:dyDescent="0.25"/>
    <row r="457" s="146" customFormat="1" x14ac:dyDescent="0.25"/>
    <row r="458" s="146" customFormat="1" x14ac:dyDescent="0.25"/>
    <row r="459" s="146" customFormat="1" x14ac:dyDescent="0.25"/>
    <row r="460" s="146" customFormat="1" x14ac:dyDescent="0.25"/>
    <row r="461" s="146" customFormat="1" x14ac:dyDescent="0.25"/>
    <row r="462" s="146" customFormat="1" x14ac:dyDescent="0.25"/>
    <row r="463" s="146" customFormat="1" x14ac:dyDescent="0.25"/>
    <row r="464" s="146" customFormat="1" x14ac:dyDescent="0.25"/>
    <row r="465" s="146" customFormat="1" x14ac:dyDescent="0.25"/>
    <row r="466" s="146" customFormat="1" x14ac:dyDescent="0.25"/>
    <row r="467" s="146" customFormat="1" x14ac:dyDescent="0.25"/>
    <row r="468" s="146" customFormat="1" x14ac:dyDescent="0.25"/>
    <row r="469" s="146" customFormat="1" x14ac:dyDescent="0.25"/>
    <row r="470" s="146" customFormat="1" x14ac:dyDescent="0.25"/>
    <row r="471" s="146" customFormat="1" x14ac:dyDescent="0.25"/>
    <row r="472" s="146" customFormat="1" x14ac:dyDescent="0.25"/>
    <row r="473" s="146" customFormat="1" x14ac:dyDescent="0.25"/>
    <row r="474" s="146" customFormat="1" x14ac:dyDescent="0.25"/>
    <row r="475" s="146" customFormat="1" x14ac:dyDescent="0.25"/>
    <row r="476" s="146" customFormat="1" x14ac:dyDescent="0.25"/>
    <row r="477" s="146" customFormat="1" x14ac:dyDescent="0.25"/>
    <row r="478" s="146" customFormat="1" x14ac:dyDescent="0.25"/>
    <row r="479" s="146" customFormat="1" x14ac:dyDescent="0.25"/>
    <row r="480" s="146" customFormat="1" x14ac:dyDescent="0.25"/>
    <row r="481" s="146" customFormat="1" x14ac:dyDescent="0.25"/>
    <row r="482" s="146" customFormat="1" x14ac:dyDescent="0.25"/>
    <row r="483" s="146" customFormat="1" x14ac:dyDescent="0.25"/>
    <row r="484" s="146" customFormat="1" x14ac:dyDescent="0.25"/>
    <row r="485" s="146" customFormat="1" x14ac:dyDescent="0.25"/>
    <row r="486" s="146" customFormat="1" x14ac:dyDescent="0.25"/>
    <row r="487" s="146" customFormat="1" x14ac:dyDescent="0.25"/>
    <row r="488" s="146" customFormat="1" x14ac:dyDescent="0.25"/>
    <row r="489" s="146" customFormat="1" x14ac:dyDescent="0.25"/>
    <row r="490" s="146" customFormat="1" x14ac:dyDescent="0.25"/>
    <row r="491" s="146" customFormat="1" x14ac:dyDescent="0.25"/>
    <row r="492" s="146" customFormat="1" x14ac:dyDescent="0.25"/>
    <row r="493" s="146" customFormat="1" x14ac:dyDescent="0.25"/>
    <row r="494" s="146" customFormat="1" x14ac:dyDescent="0.25"/>
    <row r="495" s="146" customFormat="1" x14ac:dyDescent="0.25"/>
    <row r="496" s="146" customFormat="1" x14ac:dyDescent="0.25"/>
    <row r="497" s="146" customFormat="1" x14ac:dyDescent="0.25"/>
    <row r="498" s="146" customFormat="1" x14ac:dyDescent="0.25"/>
    <row r="499" s="146" customFormat="1" x14ac:dyDescent="0.25"/>
    <row r="500" s="146" customFormat="1" x14ac:dyDescent="0.25"/>
    <row r="501" s="146" customFormat="1" x14ac:dyDescent="0.25"/>
    <row r="502" s="146" customFormat="1" x14ac:dyDescent="0.25"/>
    <row r="503" s="146" customFormat="1" x14ac:dyDescent="0.25"/>
    <row r="504" s="146" customFormat="1" x14ac:dyDescent="0.25"/>
    <row r="505" s="146" customFormat="1" x14ac:dyDescent="0.25"/>
    <row r="506" s="146" customFormat="1" x14ac:dyDescent="0.25"/>
    <row r="507" s="146" customFormat="1" x14ac:dyDescent="0.25"/>
    <row r="508" s="146" customFormat="1" x14ac:dyDescent="0.25"/>
    <row r="509" s="146" customFormat="1" x14ac:dyDescent="0.25"/>
    <row r="510" s="146" customFormat="1" x14ac:dyDescent="0.25"/>
    <row r="511" s="146" customFormat="1" x14ac:dyDescent="0.25"/>
    <row r="512" s="146" customFormat="1" x14ac:dyDescent="0.25"/>
    <row r="513" s="146" customFormat="1" x14ac:dyDescent="0.25"/>
    <row r="514" s="146" customFormat="1" x14ac:dyDescent="0.25"/>
    <row r="515" s="146" customFormat="1" x14ac:dyDescent="0.25"/>
    <row r="516" s="146" customFormat="1" x14ac:dyDescent="0.25"/>
    <row r="517" s="146" customFormat="1" x14ac:dyDescent="0.25"/>
    <row r="518" s="146" customFormat="1" x14ac:dyDescent="0.25"/>
    <row r="519" s="146" customFormat="1" x14ac:dyDescent="0.25"/>
    <row r="520" s="146" customFormat="1" x14ac:dyDescent="0.25"/>
    <row r="521" s="146" customFormat="1" x14ac:dyDescent="0.25"/>
    <row r="522" s="146" customFormat="1" x14ac:dyDescent="0.25"/>
    <row r="523" s="146" customFormat="1" x14ac:dyDescent="0.25"/>
    <row r="524" s="146" customFormat="1" x14ac:dyDescent="0.25"/>
    <row r="525" s="146" customFormat="1" x14ac:dyDescent="0.25"/>
    <row r="526" s="146" customFormat="1" x14ac:dyDescent="0.25"/>
    <row r="527" s="146" customFormat="1" x14ac:dyDescent="0.25"/>
    <row r="528" s="146" customFormat="1" x14ac:dyDescent="0.25"/>
    <row r="529" s="146" customFormat="1" x14ac:dyDescent="0.25"/>
    <row r="530" s="146" customFormat="1" x14ac:dyDescent="0.25"/>
    <row r="531" s="146" customFormat="1" x14ac:dyDescent="0.25"/>
    <row r="532" s="146" customFormat="1" x14ac:dyDescent="0.25"/>
    <row r="533" s="146" customFormat="1" x14ac:dyDescent="0.25"/>
    <row r="534" s="146" customFormat="1" x14ac:dyDescent="0.25"/>
    <row r="535" s="146" customFormat="1" x14ac:dyDescent="0.25"/>
    <row r="536" s="146" customFormat="1" x14ac:dyDescent="0.25"/>
    <row r="537" s="146" customFormat="1" x14ac:dyDescent="0.25"/>
    <row r="538" s="146" customFormat="1" x14ac:dyDescent="0.25"/>
    <row r="539" s="146" customFormat="1" x14ac:dyDescent="0.25"/>
    <row r="540" s="146" customFormat="1" x14ac:dyDescent="0.25"/>
    <row r="541" s="146" customFormat="1" x14ac:dyDescent="0.25"/>
    <row r="542" s="146" customFormat="1" x14ac:dyDescent="0.25"/>
    <row r="543" s="146" customFormat="1" x14ac:dyDescent="0.25"/>
    <row r="544" s="146" customFormat="1" x14ac:dyDescent="0.25"/>
    <row r="545" s="146" customFormat="1" x14ac:dyDescent="0.25"/>
    <row r="546" s="146" customFormat="1" x14ac:dyDescent="0.25"/>
    <row r="547" s="146" customFormat="1" x14ac:dyDescent="0.25"/>
    <row r="548" s="146" customFormat="1" x14ac:dyDescent="0.25"/>
    <row r="549" s="146" customFormat="1" x14ac:dyDescent="0.25"/>
    <row r="550" s="146" customFormat="1" x14ac:dyDescent="0.25"/>
    <row r="551" s="146" customFormat="1" x14ac:dyDescent="0.25"/>
    <row r="552" s="146" customFormat="1" x14ac:dyDescent="0.25"/>
    <row r="553" s="146" customFormat="1" x14ac:dyDescent="0.25"/>
    <row r="554" s="146" customFormat="1" x14ac:dyDescent="0.25"/>
    <row r="555" s="146" customFormat="1" x14ac:dyDescent="0.25"/>
    <row r="556" s="146" customFormat="1" x14ac:dyDescent="0.25"/>
    <row r="557" s="146" customFormat="1" x14ac:dyDescent="0.25"/>
    <row r="558" s="146" customFormat="1" x14ac:dyDescent="0.25"/>
    <row r="559" s="146" customFormat="1" x14ac:dyDescent="0.25"/>
    <row r="560" s="146" customFormat="1" x14ac:dyDescent="0.25"/>
    <row r="561" s="146" customFormat="1" x14ac:dyDescent="0.25"/>
    <row r="562" s="146" customFormat="1" x14ac:dyDescent="0.25"/>
    <row r="563" s="146" customFormat="1" x14ac:dyDescent="0.25"/>
    <row r="564" s="146" customFormat="1" x14ac:dyDescent="0.25"/>
    <row r="565" s="146" customFormat="1" x14ac:dyDescent="0.25"/>
    <row r="566" s="146" customFormat="1" x14ac:dyDescent="0.25"/>
    <row r="567" s="146" customFormat="1" x14ac:dyDescent="0.25"/>
    <row r="568" s="146" customFormat="1" x14ac:dyDescent="0.25"/>
    <row r="569" s="146" customFormat="1" x14ac:dyDescent="0.25"/>
    <row r="570" s="146" customFormat="1" x14ac:dyDescent="0.25"/>
    <row r="571" s="146" customFormat="1" x14ac:dyDescent="0.25"/>
    <row r="572" s="146" customFormat="1" x14ac:dyDescent="0.25"/>
    <row r="573" s="146" customFormat="1" x14ac:dyDescent="0.25"/>
    <row r="574" s="146" customFormat="1" x14ac:dyDescent="0.25"/>
    <row r="575" s="146" customFormat="1" x14ac:dyDescent="0.25"/>
    <row r="576" s="146" customFormat="1" x14ac:dyDescent="0.25"/>
    <row r="577" s="146" customFormat="1" x14ac:dyDescent="0.25"/>
    <row r="578" s="146" customFormat="1" x14ac:dyDescent="0.25"/>
    <row r="579" s="146" customFormat="1" x14ac:dyDescent="0.25"/>
    <row r="580" s="146" customFormat="1" x14ac:dyDescent="0.25"/>
    <row r="581" s="146" customFormat="1" x14ac:dyDescent="0.25"/>
    <row r="582" s="146" customFormat="1" x14ac:dyDescent="0.25"/>
    <row r="583" s="146" customFormat="1" x14ac:dyDescent="0.25"/>
    <row r="584" s="146" customFormat="1" x14ac:dyDescent="0.25"/>
    <row r="585" s="146" customFormat="1" x14ac:dyDescent="0.25"/>
    <row r="586" s="146" customFormat="1" x14ac:dyDescent="0.25"/>
    <row r="587" s="146" customFormat="1" x14ac:dyDescent="0.25"/>
    <row r="588" s="146" customFormat="1" x14ac:dyDescent="0.25"/>
    <row r="589" s="146" customFormat="1" x14ac:dyDescent="0.25"/>
    <row r="590" s="146" customFormat="1" x14ac:dyDescent="0.25"/>
    <row r="591" s="146" customFormat="1" x14ac:dyDescent="0.25"/>
    <row r="592" s="146" customFormat="1" x14ac:dyDescent="0.25"/>
    <row r="593" s="146" customFormat="1" x14ac:dyDescent="0.25"/>
    <row r="594" s="146" customFormat="1" x14ac:dyDescent="0.25"/>
    <row r="595" s="146" customFormat="1" x14ac:dyDescent="0.25"/>
    <row r="596" s="146" customFormat="1" x14ac:dyDescent="0.25"/>
    <row r="597" s="146" customFormat="1" x14ac:dyDescent="0.25"/>
    <row r="598" s="146" customFormat="1" x14ac:dyDescent="0.25"/>
    <row r="599" s="146" customFormat="1" x14ac:dyDescent="0.25"/>
    <row r="600" s="146" customFormat="1" x14ac:dyDescent="0.25"/>
    <row r="601" s="146" customFormat="1" x14ac:dyDescent="0.25"/>
    <row r="602" s="146" customFormat="1" x14ac:dyDescent="0.25"/>
    <row r="603" s="146" customFormat="1" x14ac:dyDescent="0.25"/>
    <row r="604" s="146" customFormat="1" x14ac:dyDescent="0.25"/>
    <row r="605" s="146" customFormat="1" x14ac:dyDescent="0.25"/>
    <row r="606" s="146" customFormat="1" x14ac:dyDescent="0.25"/>
    <row r="607" s="146" customFormat="1" x14ac:dyDescent="0.25"/>
    <row r="608" s="146" customFormat="1" x14ac:dyDescent="0.25"/>
    <row r="609" s="146" customFormat="1" x14ac:dyDescent="0.25"/>
    <row r="610" s="146" customFormat="1" x14ac:dyDescent="0.25"/>
    <row r="611" s="146" customFormat="1" x14ac:dyDescent="0.25"/>
    <row r="612" s="146" customFormat="1" x14ac:dyDescent="0.25"/>
    <row r="613" s="146" customFormat="1" x14ac:dyDescent="0.25"/>
    <row r="614" s="146" customFormat="1" x14ac:dyDescent="0.25"/>
    <row r="615" s="146" customFormat="1" x14ac:dyDescent="0.25"/>
    <row r="616" s="146" customFormat="1" x14ac:dyDescent="0.25"/>
    <row r="617" s="146" customFormat="1" x14ac:dyDescent="0.25"/>
    <row r="618" s="146" customFormat="1" x14ac:dyDescent="0.25"/>
    <row r="619" s="146" customFormat="1" x14ac:dyDescent="0.25"/>
    <row r="620" s="146" customFormat="1" x14ac:dyDescent="0.25"/>
    <row r="621" s="146" customFormat="1" x14ac:dyDescent="0.25"/>
    <row r="622" s="146" customFormat="1" x14ac:dyDescent="0.25"/>
    <row r="623" s="146" customFormat="1" x14ac:dyDescent="0.25"/>
    <row r="624" s="146" customFormat="1" x14ac:dyDescent="0.25"/>
    <row r="625" s="146" customFormat="1" x14ac:dyDescent="0.25"/>
    <row r="626" s="146" customFormat="1" x14ac:dyDescent="0.25"/>
    <row r="627" s="146" customFormat="1" x14ac:dyDescent="0.25"/>
    <row r="628" s="146" customFormat="1" x14ac:dyDescent="0.25"/>
    <row r="629" s="146" customFormat="1" x14ac:dyDescent="0.25"/>
    <row r="630" s="146" customFormat="1" x14ac:dyDescent="0.25"/>
    <row r="631" s="146" customFormat="1" x14ac:dyDescent="0.25"/>
    <row r="632" s="146" customFormat="1" x14ac:dyDescent="0.25"/>
    <row r="633" s="146" customFormat="1" x14ac:dyDescent="0.25"/>
    <row r="634" s="146" customFormat="1" x14ac:dyDescent="0.25"/>
    <row r="635" s="146" customFormat="1" x14ac:dyDescent="0.25"/>
    <row r="636" s="146" customFormat="1" x14ac:dyDescent="0.25"/>
    <row r="637" s="146" customFormat="1" x14ac:dyDescent="0.25"/>
    <row r="638" s="146" customFormat="1" x14ac:dyDescent="0.25"/>
    <row r="639" s="146" customFormat="1" x14ac:dyDescent="0.25"/>
    <row r="640" s="146" customFormat="1" x14ac:dyDescent="0.25"/>
    <row r="641" s="146" customFormat="1" x14ac:dyDescent="0.25"/>
    <row r="642" s="146" customFormat="1" x14ac:dyDescent="0.25"/>
    <row r="643" s="146" customFormat="1" x14ac:dyDescent="0.25"/>
    <row r="644" s="146" customFormat="1" x14ac:dyDescent="0.25"/>
    <row r="645" s="146" customFormat="1" x14ac:dyDescent="0.25"/>
    <row r="646" s="146" customFormat="1" x14ac:dyDescent="0.25"/>
    <row r="647" s="146" customFormat="1" x14ac:dyDescent="0.25"/>
    <row r="648" s="146" customFormat="1" x14ac:dyDescent="0.25"/>
    <row r="649" s="146" customFormat="1" x14ac:dyDescent="0.25"/>
    <row r="650" s="146" customFormat="1" x14ac:dyDescent="0.25"/>
    <row r="651" s="146" customFormat="1" x14ac:dyDescent="0.25"/>
    <row r="652" s="146" customFormat="1" x14ac:dyDescent="0.25"/>
    <row r="653" s="146" customFormat="1" x14ac:dyDescent="0.25"/>
    <row r="654" s="146" customFormat="1" x14ac:dyDescent="0.25"/>
    <row r="655" s="146" customFormat="1" x14ac:dyDescent="0.25"/>
    <row r="656" s="146" customFormat="1" x14ac:dyDescent="0.25"/>
    <row r="657" s="146" customFormat="1" x14ac:dyDescent="0.25"/>
    <row r="658" s="146" customFormat="1" x14ac:dyDescent="0.25"/>
    <row r="659" s="146" customFormat="1" x14ac:dyDescent="0.25"/>
    <row r="660" s="146" customFormat="1" x14ac:dyDescent="0.25"/>
    <row r="661" s="146" customFormat="1" x14ac:dyDescent="0.25"/>
    <row r="662" s="146" customFormat="1" x14ac:dyDescent="0.25"/>
    <row r="663" s="146" customFormat="1" x14ac:dyDescent="0.25"/>
    <row r="664" s="146" customFormat="1" x14ac:dyDescent="0.25"/>
    <row r="665" s="146" customFormat="1" x14ac:dyDescent="0.25"/>
    <row r="666" s="146" customFormat="1" x14ac:dyDescent="0.25"/>
    <row r="667" s="146" customFormat="1" x14ac:dyDescent="0.25"/>
    <row r="668" s="146" customFormat="1" x14ac:dyDescent="0.25"/>
    <row r="669" s="146" customFormat="1" x14ac:dyDescent="0.25"/>
    <row r="670" s="146" customFormat="1" x14ac:dyDescent="0.25"/>
    <row r="671" s="146" customFormat="1" x14ac:dyDescent="0.25"/>
    <row r="672" s="146" customFormat="1" x14ac:dyDescent="0.25"/>
    <row r="673" s="146" customFormat="1" x14ac:dyDescent="0.25"/>
    <row r="674" s="146" customFormat="1" x14ac:dyDescent="0.25"/>
    <row r="675" s="146" customFormat="1" x14ac:dyDescent="0.25"/>
    <row r="676" s="146" customFormat="1" x14ac:dyDescent="0.25"/>
    <row r="677" s="146" customFormat="1" x14ac:dyDescent="0.25"/>
    <row r="678" s="146" customFormat="1" x14ac:dyDescent="0.25"/>
    <row r="679" s="146" customFormat="1" x14ac:dyDescent="0.25"/>
    <row r="680" s="146" customFormat="1" x14ac:dyDescent="0.25"/>
    <row r="681" s="146" customFormat="1" x14ac:dyDescent="0.25"/>
    <row r="682" s="146" customFormat="1" x14ac:dyDescent="0.25"/>
    <row r="683" s="146" customFormat="1" x14ac:dyDescent="0.25"/>
    <row r="684" s="146" customFormat="1" x14ac:dyDescent="0.25"/>
    <row r="685" s="146" customFormat="1" x14ac:dyDescent="0.25"/>
    <row r="686" s="146" customFormat="1" x14ac:dyDescent="0.25"/>
    <row r="687" s="146" customFormat="1" x14ac:dyDescent="0.25"/>
    <row r="688" s="146" customFormat="1" x14ac:dyDescent="0.25"/>
    <row r="689" s="146" customFormat="1" x14ac:dyDescent="0.25"/>
    <row r="690" s="146" customFormat="1" x14ac:dyDescent="0.25"/>
    <row r="691" s="146" customFormat="1" x14ac:dyDescent="0.25"/>
    <row r="692" s="146" customFormat="1" x14ac:dyDescent="0.25"/>
    <row r="693" s="146" customFormat="1" x14ac:dyDescent="0.25"/>
    <row r="694" s="146" customFormat="1" x14ac:dyDescent="0.25"/>
    <row r="695" s="146" customFormat="1" x14ac:dyDescent="0.25"/>
    <row r="696" s="146" customFormat="1" x14ac:dyDescent="0.25"/>
    <row r="697" s="146" customFormat="1" x14ac:dyDescent="0.25"/>
    <row r="698" s="146" customFormat="1" x14ac:dyDescent="0.25"/>
    <row r="699" s="146" customFormat="1" x14ac:dyDescent="0.25"/>
    <row r="700" s="146" customFormat="1" x14ac:dyDescent="0.25"/>
    <row r="701" s="146" customFormat="1" x14ac:dyDescent="0.25"/>
    <row r="702" s="146" customFormat="1" x14ac:dyDescent="0.25"/>
    <row r="703" s="146" customFormat="1" x14ac:dyDescent="0.25"/>
    <row r="704" s="146" customFormat="1" x14ac:dyDescent="0.25"/>
    <row r="705" s="146" customFormat="1" x14ac:dyDescent="0.25"/>
    <row r="706" s="146" customFormat="1" x14ac:dyDescent="0.25"/>
    <row r="707" s="146" customFormat="1" x14ac:dyDescent="0.25"/>
    <row r="708" s="146" customFormat="1" x14ac:dyDescent="0.25"/>
    <row r="709" s="146" customFormat="1" x14ac:dyDescent="0.25"/>
    <row r="710" s="146" customFormat="1" x14ac:dyDescent="0.25"/>
    <row r="711" s="146" customFormat="1" x14ac:dyDescent="0.25"/>
    <row r="712" s="146" customFormat="1" x14ac:dyDescent="0.25"/>
    <row r="713" s="146" customFormat="1" x14ac:dyDescent="0.25"/>
    <row r="714" s="146" customFormat="1" x14ac:dyDescent="0.25"/>
    <row r="715" s="146" customFormat="1" x14ac:dyDescent="0.25"/>
    <row r="716" s="146" customFormat="1" x14ac:dyDescent="0.25"/>
    <row r="717" s="146" customFormat="1" x14ac:dyDescent="0.25"/>
    <row r="718" s="146" customFormat="1" x14ac:dyDescent="0.25"/>
    <row r="719" s="146" customFormat="1" x14ac:dyDescent="0.25"/>
    <row r="720" s="146" customFormat="1" x14ac:dyDescent="0.25"/>
    <row r="721" s="146" customFormat="1" x14ac:dyDescent="0.25"/>
    <row r="722" s="146" customFormat="1" x14ac:dyDescent="0.25"/>
    <row r="723" s="146" customFormat="1" x14ac:dyDescent="0.25"/>
    <row r="724" s="146" customFormat="1" x14ac:dyDescent="0.25"/>
    <row r="725" s="146" customFormat="1" x14ac:dyDescent="0.25"/>
    <row r="726" s="146" customFormat="1" x14ac:dyDescent="0.25"/>
    <row r="727" s="146" customFormat="1" x14ac:dyDescent="0.25"/>
    <row r="728" s="146" customFormat="1" x14ac:dyDescent="0.25"/>
    <row r="729" s="146" customFormat="1" x14ac:dyDescent="0.25"/>
    <row r="730" s="146" customFormat="1" x14ac:dyDescent="0.25"/>
    <row r="731" s="146" customFormat="1" x14ac:dyDescent="0.25"/>
    <row r="732" s="146" customFormat="1" x14ac:dyDescent="0.25"/>
    <row r="733" s="146" customFormat="1" x14ac:dyDescent="0.25"/>
    <row r="734" s="146" customFormat="1" x14ac:dyDescent="0.25"/>
    <row r="735" s="146" customFormat="1" x14ac:dyDescent="0.25"/>
  </sheetData>
  <mergeCells count="1">
    <mergeCell ref="B2:D2"/>
  </mergeCells>
  <pageMargins left="0.7" right="0.7" top="0.75" bottom="0.75" header="0.3" footer="0.3"/>
  <pageSetup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5D2F30-EC0F-4803-9BBB-1F56F8CF5C72}">
  <sheetPr>
    <tabColor theme="6" tint="-0.249977111117893"/>
  </sheetPr>
  <dimension ref="A1:IX260"/>
  <sheetViews>
    <sheetView zoomScale="41" zoomScaleNormal="41" workbookViewId="0">
      <selection activeCell="D7" sqref="D7"/>
    </sheetView>
  </sheetViews>
  <sheetFormatPr baseColWidth="10" defaultRowHeight="15" x14ac:dyDescent="0.25"/>
  <cols>
    <col min="2" max="2" width="40.42578125" customWidth="1"/>
    <col min="3" max="3" width="74.85546875" hidden="1" customWidth="1"/>
    <col min="4" max="4" width="147.85546875" customWidth="1"/>
    <col min="5" max="5" width="26.140625" style="158" customWidth="1"/>
    <col min="11" max="258" width="11.42578125" style="7"/>
  </cols>
  <sheetData>
    <row r="1" spans="1:10" s="7" customFormat="1" x14ac:dyDescent="0.25">
      <c r="E1" s="166"/>
    </row>
    <row r="2" spans="1:10" ht="33.75" x14ac:dyDescent="0.25">
      <c r="A2" s="7"/>
      <c r="B2" s="473" t="s">
        <v>118</v>
      </c>
      <c r="C2" s="473"/>
      <c r="D2" s="473"/>
      <c r="E2" s="473"/>
      <c r="F2" s="7"/>
      <c r="G2" s="7"/>
      <c r="H2" s="7"/>
      <c r="I2" s="7"/>
      <c r="J2" s="7"/>
    </row>
    <row r="3" spans="1:10" x14ac:dyDescent="0.25">
      <c r="A3" s="7"/>
      <c r="B3" s="135"/>
      <c r="C3" s="135"/>
      <c r="D3" s="135"/>
      <c r="E3" s="166"/>
      <c r="F3" s="7"/>
      <c r="G3" s="7"/>
      <c r="H3" s="7"/>
      <c r="I3" s="7"/>
      <c r="J3" s="7"/>
    </row>
    <row r="4" spans="1:10" ht="60" x14ac:dyDescent="0.25">
      <c r="A4" s="7"/>
      <c r="B4" s="25"/>
      <c r="C4" s="136" t="s">
        <v>119</v>
      </c>
      <c r="D4" s="136" t="s">
        <v>120</v>
      </c>
      <c r="E4" s="166"/>
      <c r="F4" s="7"/>
      <c r="G4" s="7"/>
      <c r="H4" s="7"/>
      <c r="I4" s="7"/>
      <c r="J4" s="7"/>
    </row>
    <row r="5" spans="1:10" ht="76.5" customHeight="1" x14ac:dyDescent="0.25">
      <c r="A5" s="26" t="s">
        <v>121</v>
      </c>
      <c r="B5" s="137" t="s">
        <v>318</v>
      </c>
      <c r="C5" s="138" t="s">
        <v>122</v>
      </c>
      <c r="D5" s="139" t="s">
        <v>47</v>
      </c>
      <c r="E5" s="167">
        <v>0.2</v>
      </c>
      <c r="F5" s="7"/>
      <c r="G5" s="7"/>
      <c r="H5" s="7"/>
      <c r="I5" s="7"/>
      <c r="J5" s="7"/>
    </row>
    <row r="6" spans="1:10" ht="99" x14ac:dyDescent="0.25">
      <c r="A6" s="26" t="s">
        <v>123</v>
      </c>
      <c r="B6" s="140" t="s">
        <v>123</v>
      </c>
      <c r="C6" s="141" t="s">
        <v>124</v>
      </c>
      <c r="D6" s="142" t="s">
        <v>48</v>
      </c>
      <c r="E6" s="167">
        <v>0.4</v>
      </c>
      <c r="F6" s="7"/>
      <c r="G6" s="7"/>
      <c r="H6" s="7"/>
      <c r="I6" s="7"/>
      <c r="J6" s="7"/>
    </row>
    <row r="7" spans="1:10" ht="66" x14ac:dyDescent="0.25">
      <c r="A7" s="26" t="s">
        <v>126</v>
      </c>
      <c r="B7" s="143" t="s">
        <v>319</v>
      </c>
      <c r="C7" s="141" t="s">
        <v>127</v>
      </c>
      <c r="D7" s="142" t="s">
        <v>128</v>
      </c>
      <c r="E7" s="167">
        <v>0.6</v>
      </c>
      <c r="F7" s="7"/>
      <c r="G7" s="7"/>
      <c r="H7" s="7"/>
      <c r="I7" s="7"/>
      <c r="J7" s="7"/>
    </row>
    <row r="8" spans="1:10" ht="66" x14ac:dyDescent="0.25">
      <c r="A8" s="26" t="s">
        <v>129</v>
      </c>
      <c r="B8" s="144" t="s">
        <v>320</v>
      </c>
      <c r="C8" s="141" t="s">
        <v>130</v>
      </c>
      <c r="D8" s="142" t="s">
        <v>358</v>
      </c>
      <c r="E8" s="167">
        <v>0.8</v>
      </c>
      <c r="F8" s="7"/>
      <c r="G8" s="7"/>
      <c r="H8" s="7"/>
      <c r="I8" s="7"/>
      <c r="J8" s="7"/>
    </row>
    <row r="9" spans="1:10" ht="66" x14ac:dyDescent="0.25">
      <c r="A9" s="26" t="s">
        <v>131</v>
      </c>
      <c r="B9" s="145" t="s">
        <v>321</v>
      </c>
      <c r="C9" s="141" t="s">
        <v>132</v>
      </c>
      <c r="D9" s="142" t="s">
        <v>50</v>
      </c>
      <c r="E9" s="167">
        <v>1</v>
      </c>
      <c r="F9" s="7"/>
      <c r="G9" s="7"/>
      <c r="H9" s="7"/>
      <c r="I9" s="7"/>
      <c r="J9" s="7"/>
    </row>
    <row r="10" spans="1:10" ht="20.25" x14ac:dyDescent="0.25">
      <c r="A10" s="26"/>
      <c r="B10" s="26"/>
      <c r="C10" s="27"/>
      <c r="D10" s="27"/>
      <c r="E10" s="166"/>
      <c r="F10" s="7"/>
      <c r="G10" s="7"/>
      <c r="H10" s="7"/>
      <c r="I10" s="7"/>
      <c r="J10" s="7"/>
    </row>
    <row r="11" spans="1:10" ht="60" x14ac:dyDescent="0.25">
      <c r="A11" s="26"/>
      <c r="B11" s="25"/>
      <c r="C11" s="136" t="s">
        <v>119</v>
      </c>
      <c r="D11" s="136" t="s">
        <v>334</v>
      </c>
      <c r="E11" s="166"/>
      <c r="F11" s="7"/>
      <c r="G11" s="7"/>
      <c r="H11" s="7"/>
      <c r="I11" s="7"/>
      <c r="J11" s="7"/>
    </row>
    <row r="12" spans="1:10" ht="79.5" customHeight="1" x14ac:dyDescent="0.25">
      <c r="A12" s="26"/>
      <c r="B12" s="137" t="s">
        <v>318</v>
      </c>
      <c r="C12" s="138" t="s">
        <v>122</v>
      </c>
      <c r="D12" s="183" t="s">
        <v>340</v>
      </c>
      <c r="E12" s="167">
        <v>0.2</v>
      </c>
      <c r="F12" s="7"/>
      <c r="G12" s="7"/>
      <c r="H12" s="7"/>
      <c r="I12" s="7"/>
      <c r="J12" s="7"/>
    </row>
    <row r="13" spans="1:10" ht="33" x14ac:dyDescent="0.25">
      <c r="A13" s="26"/>
      <c r="B13" s="140" t="s">
        <v>123</v>
      </c>
      <c r="C13" s="141" t="s">
        <v>124</v>
      </c>
      <c r="D13" s="183" t="s">
        <v>341</v>
      </c>
      <c r="E13" s="167">
        <v>0.4</v>
      </c>
      <c r="F13" s="7"/>
      <c r="G13" s="7"/>
      <c r="H13" s="7"/>
      <c r="I13" s="7"/>
      <c r="J13" s="7"/>
    </row>
    <row r="14" spans="1:10" ht="33" x14ac:dyDescent="0.25">
      <c r="A14" s="26"/>
      <c r="B14" s="143" t="s">
        <v>319</v>
      </c>
      <c r="C14" s="141" t="s">
        <v>127</v>
      </c>
      <c r="D14" s="183" t="s">
        <v>342</v>
      </c>
      <c r="E14" s="167">
        <v>0.6</v>
      </c>
      <c r="F14" s="7"/>
      <c r="G14" s="7"/>
      <c r="H14" s="7"/>
      <c r="I14" s="7"/>
      <c r="J14" s="7"/>
    </row>
    <row r="15" spans="1:10" ht="33" x14ac:dyDescent="0.25">
      <c r="A15" s="26"/>
      <c r="B15" s="144" t="s">
        <v>320</v>
      </c>
      <c r="C15" s="141" t="s">
        <v>130</v>
      </c>
      <c r="D15" s="183" t="s">
        <v>343</v>
      </c>
      <c r="E15" s="167">
        <v>0.8</v>
      </c>
      <c r="F15" s="7"/>
      <c r="G15" s="7"/>
      <c r="H15" s="7"/>
      <c r="I15" s="7"/>
      <c r="J15" s="7"/>
    </row>
    <row r="16" spans="1:10" ht="46.5" customHeight="1" x14ac:dyDescent="0.25">
      <c r="A16" s="26"/>
      <c r="B16" s="145" t="s">
        <v>321</v>
      </c>
      <c r="C16" s="141" t="s">
        <v>132</v>
      </c>
      <c r="D16" s="183" t="s">
        <v>344</v>
      </c>
      <c r="E16" s="167">
        <v>1</v>
      </c>
      <c r="F16" s="7"/>
      <c r="G16" s="7"/>
      <c r="H16" s="7"/>
      <c r="I16" s="7"/>
      <c r="J16" s="7"/>
    </row>
    <row r="17" spans="1:10" ht="20.25" x14ac:dyDescent="0.25">
      <c r="A17" s="26"/>
      <c r="B17" s="26"/>
      <c r="C17" s="27"/>
      <c r="D17" s="27"/>
      <c r="E17" s="166"/>
      <c r="F17" s="7"/>
      <c r="G17" s="7"/>
      <c r="H17" s="7"/>
      <c r="I17" s="7"/>
      <c r="J17" s="7"/>
    </row>
    <row r="18" spans="1:10" ht="16.5" x14ac:dyDescent="0.25">
      <c r="A18" s="26"/>
      <c r="B18" s="28"/>
      <c r="C18" s="28"/>
      <c r="D18" s="28"/>
      <c r="E18" s="166"/>
      <c r="F18" s="7"/>
      <c r="G18" s="7"/>
      <c r="H18" s="7"/>
      <c r="I18" s="7"/>
      <c r="J18" s="7"/>
    </row>
    <row r="19" spans="1:10" ht="60" x14ac:dyDescent="0.25">
      <c r="A19" s="26"/>
      <c r="B19" s="25"/>
      <c r="C19" s="136" t="s">
        <v>119</v>
      </c>
      <c r="D19" s="136" t="s">
        <v>352</v>
      </c>
      <c r="E19" s="166"/>
      <c r="F19" s="7"/>
      <c r="G19" s="7"/>
      <c r="H19" s="7"/>
      <c r="I19" s="7"/>
      <c r="J19" s="7"/>
    </row>
    <row r="20" spans="1:10" ht="57.75" customHeight="1" x14ac:dyDescent="0.25">
      <c r="A20" s="26"/>
      <c r="B20" s="137" t="s">
        <v>318</v>
      </c>
      <c r="C20" s="138" t="s">
        <v>122</v>
      </c>
      <c r="D20" s="183" t="s">
        <v>335</v>
      </c>
      <c r="E20" s="167">
        <v>0.2</v>
      </c>
      <c r="F20" s="7"/>
      <c r="G20" s="7"/>
      <c r="H20" s="7"/>
      <c r="I20" s="7"/>
      <c r="J20" s="7"/>
    </row>
    <row r="21" spans="1:10" ht="54" customHeight="1" x14ac:dyDescent="0.25">
      <c r="A21" s="26"/>
      <c r="B21" s="140" t="s">
        <v>123</v>
      </c>
      <c r="C21" s="141" t="s">
        <v>124</v>
      </c>
      <c r="D21" s="183" t="s">
        <v>336</v>
      </c>
      <c r="E21" s="167">
        <v>0.4</v>
      </c>
      <c r="F21" s="7"/>
      <c r="G21" s="7"/>
      <c r="H21" s="7"/>
      <c r="I21" s="7"/>
      <c r="J21" s="7"/>
    </row>
    <row r="22" spans="1:10" ht="64.5" customHeight="1" x14ac:dyDescent="0.25">
      <c r="A22" s="26"/>
      <c r="B22" s="143" t="s">
        <v>319</v>
      </c>
      <c r="C22" s="141" t="s">
        <v>127</v>
      </c>
      <c r="D22" s="183" t="s">
        <v>337</v>
      </c>
      <c r="E22" s="167">
        <v>0.6</v>
      </c>
      <c r="F22" s="7"/>
      <c r="G22" s="7"/>
      <c r="H22" s="7"/>
      <c r="I22" s="7"/>
      <c r="J22" s="7"/>
    </row>
    <row r="23" spans="1:10" ht="51.75" customHeight="1" x14ac:dyDescent="0.25">
      <c r="A23" s="26"/>
      <c r="B23" s="144" t="s">
        <v>320</v>
      </c>
      <c r="C23" s="141" t="s">
        <v>130</v>
      </c>
      <c r="D23" s="183" t="s">
        <v>338</v>
      </c>
      <c r="E23" s="167">
        <v>0.8</v>
      </c>
      <c r="F23" s="7"/>
      <c r="G23" s="7"/>
      <c r="H23" s="7"/>
      <c r="I23" s="7"/>
      <c r="J23" s="7"/>
    </row>
    <row r="24" spans="1:10" ht="51.75" customHeight="1" x14ac:dyDescent="0.25">
      <c r="A24" s="26"/>
      <c r="B24" s="145" t="s">
        <v>321</v>
      </c>
      <c r="C24" s="141" t="s">
        <v>132</v>
      </c>
      <c r="D24" s="183" t="s">
        <v>339</v>
      </c>
      <c r="E24" s="167">
        <v>1</v>
      </c>
      <c r="F24" s="7"/>
      <c r="G24" s="7"/>
      <c r="H24" s="7"/>
      <c r="I24" s="7"/>
      <c r="J24" s="7"/>
    </row>
    <row r="25" spans="1:10" ht="16.5" x14ac:dyDescent="0.25">
      <c r="A25" s="26"/>
      <c r="B25" s="28"/>
      <c r="C25" s="28"/>
      <c r="D25" s="28"/>
      <c r="E25" s="166"/>
      <c r="F25" s="7"/>
      <c r="G25" s="7"/>
      <c r="H25" s="7"/>
      <c r="I25" s="7"/>
      <c r="J25" s="7"/>
    </row>
    <row r="26" spans="1:10" ht="16.5" x14ac:dyDescent="0.25">
      <c r="A26" s="26"/>
      <c r="B26" s="28"/>
      <c r="C26" s="28"/>
      <c r="D26" s="28"/>
      <c r="E26" s="166"/>
      <c r="F26" s="7"/>
      <c r="G26" s="7"/>
      <c r="H26" s="7"/>
      <c r="I26" s="7"/>
      <c r="J26" s="7"/>
    </row>
    <row r="27" spans="1:10" ht="16.5" x14ac:dyDescent="0.25">
      <c r="A27" s="26"/>
      <c r="B27" s="28"/>
      <c r="C27" s="28"/>
      <c r="D27" s="28"/>
      <c r="E27" s="166"/>
      <c r="F27" s="7"/>
      <c r="G27" s="7"/>
      <c r="H27" s="7"/>
      <c r="I27" s="7"/>
      <c r="J27" s="7"/>
    </row>
    <row r="28" spans="1:10" ht="16.5" x14ac:dyDescent="0.25">
      <c r="A28" s="26"/>
      <c r="B28" s="28"/>
      <c r="C28" s="28"/>
      <c r="D28" s="28"/>
      <c r="E28" s="166"/>
      <c r="F28" s="7"/>
      <c r="G28" s="7"/>
      <c r="H28" s="7"/>
      <c r="I28" s="7"/>
      <c r="J28" s="7"/>
    </row>
    <row r="29" spans="1:10" ht="60" x14ac:dyDescent="0.25">
      <c r="A29" s="26"/>
      <c r="B29" s="25"/>
      <c r="C29" s="136" t="s">
        <v>119</v>
      </c>
      <c r="D29" s="136" t="s">
        <v>345</v>
      </c>
      <c r="E29" s="166"/>
      <c r="F29" s="7"/>
      <c r="G29" s="7"/>
      <c r="H29" s="7"/>
      <c r="I29" s="7"/>
      <c r="J29" s="7"/>
    </row>
    <row r="30" spans="1:10" ht="75.75" customHeight="1" x14ac:dyDescent="0.25">
      <c r="A30" s="26"/>
      <c r="B30" s="137" t="s">
        <v>318</v>
      </c>
      <c r="C30" s="138" t="s">
        <v>122</v>
      </c>
      <c r="D30" s="183" t="s">
        <v>361</v>
      </c>
      <c r="E30" s="167">
        <v>0.2</v>
      </c>
      <c r="F30" s="7"/>
      <c r="G30" s="7"/>
      <c r="H30" s="7"/>
      <c r="I30" s="7"/>
      <c r="J30" s="7"/>
    </row>
    <row r="31" spans="1:10" ht="65.25" customHeight="1" x14ac:dyDescent="0.25">
      <c r="A31" s="26"/>
      <c r="B31" s="140" t="s">
        <v>123</v>
      </c>
      <c r="C31" s="141" t="s">
        <v>124</v>
      </c>
      <c r="D31" s="183" t="s">
        <v>362</v>
      </c>
      <c r="E31" s="167">
        <v>0.4</v>
      </c>
      <c r="F31" s="7"/>
      <c r="G31" s="7"/>
      <c r="H31" s="7"/>
      <c r="I31" s="7"/>
      <c r="J31" s="7"/>
    </row>
    <row r="32" spans="1:10" ht="57" customHeight="1" x14ac:dyDescent="0.25">
      <c r="A32" s="26"/>
      <c r="B32" s="143" t="s">
        <v>319</v>
      </c>
      <c r="C32" s="141" t="s">
        <v>127</v>
      </c>
      <c r="D32" s="183" t="s">
        <v>346</v>
      </c>
      <c r="E32" s="167">
        <v>0.6</v>
      </c>
      <c r="F32" s="7"/>
      <c r="G32" s="7"/>
      <c r="H32" s="7"/>
      <c r="I32" s="7"/>
      <c r="J32" s="7"/>
    </row>
    <row r="33" spans="1:10" ht="66.75" customHeight="1" x14ac:dyDescent="0.25">
      <c r="A33" s="26"/>
      <c r="B33" s="144" t="s">
        <v>320</v>
      </c>
      <c r="C33" s="141" t="s">
        <v>130</v>
      </c>
      <c r="D33" s="183" t="s">
        <v>363</v>
      </c>
      <c r="E33" s="167">
        <v>0.8</v>
      </c>
      <c r="F33" s="7"/>
      <c r="G33" s="7"/>
      <c r="H33" s="7"/>
      <c r="I33" s="7"/>
      <c r="J33" s="7"/>
    </row>
    <row r="34" spans="1:10" ht="79.5" customHeight="1" x14ac:dyDescent="0.25">
      <c r="A34" s="26"/>
      <c r="B34" s="145" t="s">
        <v>321</v>
      </c>
      <c r="C34" s="141" t="s">
        <v>132</v>
      </c>
      <c r="D34" s="183" t="s">
        <v>364</v>
      </c>
      <c r="E34" s="167">
        <v>1</v>
      </c>
      <c r="F34" s="7"/>
      <c r="G34" s="7"/>
      <c r="H34" s="7"/>
      <c r="I34" s="7"/>
      <c r="J34" s="7"/>
    </row>
    <row r="35" spans="1:10" x14ac:dyDescent="0.25">
      <c r="A35" s="26"/>
      <c r="B35" s="26"/>
      <c r="C35" s="26" t="s">
        <v>133</v>
      </c>
      <c r="D35" s="26" t="s">
        <v>134</v>
      </c>
      <c r="E35" s="166"/>
      <c r="F35" s="7"/>
      <c r="G35" s="7"/>
      <c r="H35" s="7"/>
      <c r="I35" s="7"/>
      <c r="J35" s="7"/>
    </row>
    <row r="36" spans="1:10" x14ac:dyDescent="0.25">
      <c r="A36" s="26"/>
      <c r="B36" s="26"/>
      <c r="C36" s="26"/>
      <c r="D36" s="26"/>
      <c r="E36" s="166"/>
      <c r="F36" s="7"/>
      <c r="G36" s="7"/>
      <c r="H36" s="7"/>
      <c r="I36" s="7"/>
      <c r="J36" s="7"/>
    </row>
    <row r="37" spans="1:10" x14ac:dyDescent="0.25">
      <c r="A37" s="26"/>
      <c r="B37" s="26"/>
      <c r="C37" s="26"/>
      <c r="D37" s="26"/>
      <c r="E37" s="166"/>
      <c r="F37" s="7"/>
      <c r="G37" s="7"/>
      <c r="H37" s="7"/>
      <c r="I37" s="7"/>
      <c r="J37" s="7"/>
    </row>
    <row r="38" spans="1:10" ht="60" x14ac:dyDescent="0.25">
      <c r="A38" s="26"/>
      <c r="B38" s="25"/>
      <c r="C38" s="136" t="s">
        <v>119</v>
      </c>
      <c r="D38" s="136" t="s">
        <v>393</v>
      </c>
      <c r="E38" s="166"/>
      <c r="F38" s="7"/>
      <c r="G38" s="7"/>
      <c r="H38" s="7"/>
      <c r="I38" s="7"/>
      <c r="J38" s="7"/>
    </row>
    <row r="39" spans="1:10" ht="99" x14ac:dyDescent="0.25">
      <c r="A39" s="26"/>
      <c r="B39" s="137" t="s">
        <v>318</v>
      </c>
      <c r="C39" s="138" t="s">
        <v>122</v>
      </c>
      <c r="D39" s="184" t="s">
        <v>389</v>
      </c>
      <c r="E39" s="167">
        <v>0.2</v>
      </c>
      <c r="F39" s="7"/>
      <c r="G39" s="7"/>
      <c r="H39" s="7"/>
      <c r="I39" s="7"/>
      <c r="J39" s="7"/>
    </row>
    <row r="40" spans="1:10" ht="99" x14ac:dyDescent="0.25">
      <c r="A40" s="26"/>
      <c r="B40" s="140" t="s">
        <v>123</v>
      </c>
      <c r="C40" s="141" t="s">
        <v>124</v>
      </c>
      <c r="D40" s="184" t="s">
        <v>390</v>
      </c>
      <c r="E40" s="167">
        <v>0.4</v>
      </c>
      <c r="F40" s="7"/>
      <c r="G40" s="7"/>
      <c r="H40" s="7"/>
      <c r="I40" s="7"/>
      <c r="J40" s="7"/>
    </row>
    <row r="41" spans="1:10" ht="99" x14ac:dyDescent="0.25">
      <c r="A41" s="26"/>
      <c r="B41" s="143" t="s">
        <v>319</v>
      </c>
      <c r="C41" s="141" t="s">
        <v>127</v>
      </c>
      <c r="D41" s="184" t="s">
        <v>391</v>
      </c>
      <c r="E41" s="167">
        <v>0.6</v>
      </c>
      <c r="F41" s="7"/>
      <c r="G41" s="7"/>
      <c r="H41" s="7"/>
      <c r="I41" s="7"/>
      <c r="J41" s="7"/>
    </row>
    <row r="42" spans="1:10" ht="99" x14ac:dyDescent="0.25">
      <c r="A42" s="26"/>
      <c r="B42" s="144" t="s">
        <v>320</v>
      </c>
      <c r="C42" s="141" t="s">
        <v>130</v>
      </c>
      <c r="D42" s="184" t="s">
        <v>392</v>
      </c>
      <c r="E42" s="167">
        <v>0.8</v>
      </c>
      <c r="F42" s="7"/>
      <c r="G42" s="7"/>
      <c r="H42" s="7"/>
      <c r="I42" s="7"/>
      <c r="J42" s="7"/>
    </row>
    <row r="43" spans="1:10" ht="99" x14ac:dyDescent="0.25">
      <c r="A43" s="26"/>
      <c r="B43" s="145" t="s">
        <v>321</v>
      </c>
      <c r="C43" s="141" t="s">
        <v>132</v>
      </c>
      <c r="D43" s="184" t="s">
        <v>394</v>
      </c>
      <c r="E43" s="167">
        <v>1</v>
      </c>
      <c r="F43" s="7"/>
      <c r="G43" s="7"/>
      <c r="H43" s="7"/>
      <c r="I43" s="7"/>
      <c r="J43" s="7"/>
    </row>
    <row r="44" spans="1:10" x14ac:dyDescent="0.25">
      <c r="A44" s="26"/>
      <c r="B44" s="26"/>
      <c r="C44" s="26"/>
      <c r="D44" s="26"/>
      <c r="E44" s="166"/>
      <c r="F44" s="7"/>
      <c r="G44" s="7"/>
      <c r="H44" s="7"/>
      <c r="I44" s="7"/>
      <c r="J44" s="7"/>
    </row>
    <row r="45" spans="1:10" ht="56.25" customHeight="1" x14ac:dyDescent="0.25">
      <c r="A45" s="26"/>
      <c r="B45" s="26"/>
      <c r="C45" s="26"/>
      <c r="D45" s="136" t="s">
        <v>333</v>
      </c>
      <c r="E45" s="166"/>
      <c r="F45" s="7"/>
      <c r="G45" s="7"/>
      <c r="H45" s="7"/>
      <c r="I45" s="7"/>
      <c r="J45" s="7"/>
    </row>
    <row r="46" spans="1:10" ht="94.5" customHeight="1" x14ac:dyDescent="0.25">
      <c r="A46" s="26"/>
      <c r="B46" s="144" t="s">
        <v>320</v>
      </c>
      <c r="C46" s="26"/>
      <c r="D46" s="142" t="s">
        <v>464</v>
      </c>
      <c r="E46" s="167">
        <v>0.8</v>
      </c>
      <c r="F46" s="7"/>
      <c r="G46" s="7"/>
      <c r="H46" s="7"/>
      <c r="I46" s="7"/>
      <c r="J46" s="7"/>
    </row>
    <row r="47" spans="1:10" ht="105.75" customHeight="1" x14ac:dyDescent="0.25">
      <c r="A47" s="26"/>
      <c r="B47" s="145" t="s">
        <v>321</v>
      </c>
      <c r="C47" s="27"/>
      <c r="D47" s="142" t="s">
        <v>465</v>
      </c>
      <c r="E47" s="167">
        <v>1</v>
      </c>
      <c r="F47" s="7"/>
      <c r="G47" s="7"/>
      <c r="H47" s="7"/>
      <c r="I47" s="7"/>
      <c r="J47" s="7"/>
    </row>
    <row r="48" spans="1:10" x14ac:dyDescent="0.25">
      <c r="A48" s="26"/>
      <c r="B48" s="23"/>
      <c r="C48" s="23"/>
      <c r="D48" s="23"/>
      <c r="E48" s="166"/>
      <c r="F48" s="7"/>
      <c r="G48" s="7"/>
      <c r="H48" s="7"/>
      <c r="I48" s="7"/>
      <c r="J48" s="7"/>
    </row>
    <row r="49" spans="1:10" x14ac:dyDescent="0.25">
      <c r="A49" s="26"/>
      <c r="B49" s="23"/>
      <c r="C49" s="23"/>
      <c r="D49" s="23"/>
      <c r="E49" s="166"/>
      <c r="F49" s="7"/>
      <c r="G49" s="7"/>
      <c r="H49" s="7"/>
      <c r="I49" s="7"/>
      <c r="J49" s="7"/>
    </row>
    <row r="50" spans="1:10" ht="20.25" x14ac:dyDescent="0.25">
      <c r="A50" s="26"/>
      <c r="B50" s="26"/>
      <c r="C50" s="27"/>
      <c r="D50" s="27"/>
      <c r="E50" s="166"/>
      <c r="F50" s="7"/>
      <c r="G50" s="7"/>
      <c r="H50" s="7"/>
      <c r="I50" s="7"/>
      <c r="J50" s="7"/>
    </row>
    <row r="51" spans="1:10" ht="46.5" customHeight="1" x14ac:dyDescent="0.25">
      <c r="A51" s="26"/>
      <c r="B51" s="26"/>
      <c r="C51" s="26"/>
      <c r="D51" s="136" t="s">
        <v>466</v>
      </c>
      <c r="E51" s="166"/>
      <c r="F51" s="7"/>
      <c r="G51" s="7"/>
      <c r="H51" s="7"/>
      <c r="I51" s="7"/>
      <c r="J51" s="7"/>
    </row>
    <row r="52" spans="1:10" ht="90" customHeight="1" x14ac:dyDescent="0.25">
      <c r="A52" s="26"/>
      <c r="B52" s="144" t="s">
        <v>320</v>
      </c>
      <c r="C52" s="26"/>
      <c r="D52" s="142" t="s">
        <v>359</v>
      </c>
      <c r="E52" s="167">
        <v>0.8</v>
      </c>
      <c r="F52" s="7"/>
      <c r="G52" s="7"/>
      <c r="H52" s="7"/>
      <c r="I52" s="7"/>
      <c r="J52" s="7"/>
    </row>
    <row r="53" spans="1:10" ht="66" x14ac:dyDescent="0.25">
      <c r="A53" s="26"/>
      <c r="B53" s="145" t="s">
        <v>321</v>
      </c>
      <c r="C53" s="27"/>
      <c r="D53" s="142" t="s">
        <v>360</v>
      </c>
      <c r="E53" s="167">
        <v>1</v>
      </c>
      <c r="F53" s="7"/>
      <c r="G53" s="7"/>
      <c r="H53" s="7"/>
      <c r="I53" s="7"/>
      <c r="J53" s="7"/>
    </row>
    <row r="54" spans="1:10" ht="20.25" x14ac:dyDescent="0.25">
      <c r="A54" s="26"/>
      <c r="B54" s="26"/>
      <c r="C54" s="27"/>
      <c r="D54" s="27"/>
      <c r="E54" s="166"/>
      <c r="F54" s="7"/>
      <c r="G54" s="7"/>
      <c r="H54" s="7"/>
      <c r="I54" s="7"/>
      <c r="J54" s="7"/>
    </row>
    <row r="55" spans="1:10" ht="20.25" x14ac:dyDescent="0.25">
      <c r="A55" s="26"/>
      <c r="B55" s="26"/>
      <c r="C55" s="27"/>
      <c r="D55" s="27"/>
      <c r="E55" s="166"/>
      <c r="F55" s="7"/>
      <c r="G55" s="7"/>
      <c r="H55" s="7"/>
      <c r="I55" s="7"/>
      <c r="J55" s="7"/>
    </row>
    <row r="56" spans="1:10" ht="20.25" x14ac:dyDescent="0.25">
      <c r="A56" s="26"/>
      <c r="B56" s="26"/>
      <c r="C56" s="27"/>
      <c r="D56" s="27"/>
      <c r="E56" s="166"/>
      <c r="F56" s="7"/>
      <c r="G56" s="7"/>
      <c r="H56" s="7"/>
      <c r="I56" s="7"/>
      <c r="J56" s="7"/>
    </row>
    <row r="57" spans="1:10" ht="20.25" x14ac:dyDescent="0.25">
      <c r="A57" s="26"/>
      <c r="B57" s="26"/>
      <c r="C57" s="27"/>
      <c r="D57" s="27"/>
      <c r="E57" s="166"/>
      <c r="F57" s="7"/>
      <c r="G57" s="7"/>
      <c r="H57" s="7"/>
      <c r="I57" s="7"/>
      <c r="J57" s="7"/>
    </row>
    <row r="58" spans="1:10" ht="20.25" x14ac:dyDescent="0.25">
      <c r="A58" s="26"/>
      <c r="B58" s="26"/>
      <c r="C58" s="27"/>
      <c r="D58" s="27"/>
      <c r="E58" s="166"/>
      <c r="F58" s="7"/>
      <c r="G58" s="7"/>
      <c r="H58" s="7"/>
      <c r="I58" s="7"/>
      <c r="J58" s="7"/>
    </row>
    <row r="59" spans="1:10" ht="20.25" x14ac:dyDescent="0.25">
      <c r="A59" s="26"/>
      <c r="B59" s="26"/>
      <c r="C59" s="27"/>
      <c r="D59" s="27"/>
      <c r="E59" s="166"/>
      <c r="F59" s="7"/>
      <c r="G59" s="7"/>
      <c r="H59" s="7"/>
      <c r="I59" s="7"/>
      <c r="J59" s="7"/>
    </row>
    <row r="60" spans="1:10" ht="20.25" x14ac:dyDescent="0.25">
      <c r="A60" s="26"/>
      <c r="B60" s="26"/>
      <c r="C60" s="27"/>
      <c r="D60" s="27"/>
      <c r="E60" s="166"/>
      <c r="F60" s="7"/>
      <c r="G60" s="7"/>
      <c r="H60" s="7"/>
      <c r="I60" s="7"/>
      <c r="J60" s="7"/>
    </row>
    <row r="61" spans="1:10" ht="20.25" x14ac:dyDescent="0.25">
      <c r="A61" s="26"/>
      <c r="B61" s="26"/>
      <c r="C61" s="27"/>
      <c r="D61" s="27"/>
      <c r="E61" s="166"/>
      <c r="F61" s="7"/>
      <c r="G61" s="7"/>
      <c r="H61" s="7"/>
      <c r="I61" s="7"/>
      <c r="J61" s="7"/>
    </row>
    <row r="62" spans="1:10" ht="20.25" x14ac:dyDescent="0.25">
      <c r="A62" s="26"/>
      <c r="B62" s="26"/>
      <c r="C62" s="27"/>
      <c r="D62" s="27"/>
      <c r="E62" s="166"/>
      <c r="F62" s="7"/>
      <c r="G62" s="7"/>
      <c r="H62" s="7"/>
      <c r="I62" s="7"/>
      <c r="J62" s="7"/>
    </row>
    <row r="63" spans="1:10" ht="20.25" x14ac:dyDescent="0.25">
      <c r="A63" s="26"/>
      <c r="B63" s="26"/>
      <c r="C63" s="27"/>
      <c r="D63" s="27"/>
      <c r="E63" s="166"/>
      <c r="F63" s="7"/>
      <c r="G63" s="7"/>
      <c r="H63" s="7"/>
      <c r="I63" s="7"/>
      <c r="J63" s="7"/>
    </row>
    <row r="64" spans="1:10" ht="20.25" x14ac:dyDescent="0.25">
      <c r="A64" s="26"/>
      <c r="B64" s="26"/>
      <c r="C64" s="27"/>
      <c r="D64" s="27"/>
      <c r="E64" s="166"/>
      <c r="F64" s="7"/>
      <c r="G64" s="7"/>
      <c r="H64" s="7"/>
      <c r="I64" s="7"/>
      <c r="J64" s="7"/>
    </row>
    <row r="65" spans="1:10" ht="20.25" x14ac:dyDescent="0.25">
      <c r="A65" s="26"/>
      <c r="B65" s="26"/>
      <c r="C65" s="27"/>
      <c r="D65" s="27"/>
      <c r="E65" s="166"/>
      <c r="F65" s="7"/>
      <c r="G65" s="7"/>
      <c r="H65" s="7"/>
      <c r="I65" s="7"/>
      <c r="J65" s="7"/>
    </row>
    <row r="66" spans="1:10" ht="20.25" x14ac:dyDescent="0.25">
      <c r="A66" s="26"/>
      <c r="B66" s="26"/>
      <c r="C66" s="27"/>
      <c r="D66" s="27"/>
      <c r="E66" s="166"/>
      <c r="F66" s="7"/>
      <c r="G66" s="7"/>
      <c r="H66" s="7"/>
      <c r="I66" s="7"/>
      <c r="J66" s="7"/>
    </row>
    <row r="67" spans="1:10" ht="20.25" x14ac:dyDescent="0.25">
      <c r="A67" s="26"/>
      <c r="B67" s="26"/>
      <c r="C67" s="27"/>
      <c r="D67" s="27"/>
      <c r="E67" s="166"/>
      <c r="F67" s="7"/>
      <c r="G67" s="7"/>
      <c r="H67" s="7"/>
      <c r="I67" s="7"/>
      <c r="J67" s="7"/>
    </row>
    <row r="68" spans="1:10" ht="20.25" x14ac:dyDescent="0.25">
      <c r="A68" s="26"/>
      <c r="B68" s="26"/>
      <c r="C68" s="27"/>
      <c r="D68" s="27"/>
      <c r="E68" s="166"/>
      <c r="F68" s="7"/>
      <c r="G68" s="7"/>
      <c r="H68" s="7"/>
      <c r="I68" s="7"/>
      <c r="J68" s="7"/>
    </row>
    <row r="69" spans="1:10" ht="20.25" x14ac:dyDescent="0.25">
      <c r="A69" s="26"/>
      <c r="B69" s="26"/>
      <c r="C69" s="27"/>
      <c r="D69" s="27"/>
      <c r="E69" s="166"/>
      <c r="F69" s="7"/>
      <c r="G69" s="7"/>
      <c r="H69" s="7"/>
      <c r="I69" s="7"/>
      <c r="J69" s="7"/>
    </row>
    <row r="70" spans="1:10" ht="20.25" x14ac:dyDescent="0.25">
      <c r="A70" s="26"/>
      <c r="B70" s="26"/>
      <c r="C70" s="27"/>
      <c r="D70" s="27"/>
      <c r="E70" s="166"/>
      <c r="F70" s="7"/>
      <c r="G70" s="7"/>
      <c r="H70" s="7"/>
      <c r="I70" s="7"/>
      <c r="J70" s="7"/>
    </row>
    <row r="71" spans="1:10" ht="20.25" x14ac:dyDescent="0.25">
      <c r="A71" s="26"/>
      <c r="B71" s="26"/>
      <c r="C71" s="27"/>
      <c r="D71" s="27"/>
      <c r="E71" s="166"/>
      <c r="F71" s="7"/>
      <c r="G71" s="7"/>
      <c r="H71" s="7"/>
      <c r="I71" s="7"/>
      <c r="J71" s="7"/>
    </row>
    <row r="72" spans="1:10" ht="20.25" x14ac:dyDescent="0.25">
      <c r="A72" s="26"/>
      <c r="B72" s="26"/>
      <c r="C72" s="27"/>
      <c r="D72" s="27"/>
      <c r="E72" s="166"/>
      <c r="F72" s="7"/>
      <c r="G72" s="7"/>
      <c r="H72" s="7"/>
      <c r="I72" s="7"/>
      <c r="J72" s="7"/>
    </row>
    <row r="73" spans="1:10" ht="20.25" x14ac:dyDescent="0.25">
      <c r="A73" s="26"/>
      <c r="B73" s="26"/>
      <c r="C73" s="27"/>
      <c r="D73" s="27"/>
      <c r="E73" s="166"/>
      <c r="F73" s="7"/>
      <c r="G73" s="7"/>
      <c r="H73" s="7"/>
      <c r="I73" s="7"/>
      <c r="J73" s="7"/>
    </row>
    <row r="74" spans="1:10" ht="20.25" x14ac:dyDescent="0.25">
      <c r="A74" s="26"/>
      <c r="B74" s="26"/>
      <c r="C74" s="27"/>
      <c r="D74" s="27"/>
      <c r="E74" s="166"/>
      <c r="F74" s="7"/>
      <c r="G74" s="7"/>
      <c r="H74" s="7"/>
      <c r="I74" s="7"/>
      <c r="J74" s="7"/>
    </row>
    <row r="75" spans="1:10" ht="20.25" x14ac:dyDescent="0.25">
      <c r="A75" s="26"/>
      <c r="B75" s="26"/>
      <c r="C75" s="27"/>
      <c r="D75" s="27"/>
      <c r="E75" s="166"/>
      <c r="F75" s="7"/>
      <c r="G75" s="7"/>
      <c r="H75" s="7"/>
      <c r="I75" s="7"/>
      <c r="J75" s="7"/>
    </row>
    <row r="76" spans="1:10" ht="20.25" x14ac:dyDescent="0.25">
      <c r="A76" s="26"/>
      <c r="B76" s="26"/>
      <c r="C76" s="27"/>
      <c r="D76" s="27"/>
      <c r="E76" s="166"/>
      <c r="F76" s="7"/>
      <c r="G76" s="7"/>
      <c r="H76" s="7"/>
      <c r="I76" s="7"/>
      <c r="J76" s="7"/>
    </row>
    <row r="77" spans="1:10" ht="20.25" x14ac:dyDescent="0.25">
      <c r="A77" s="26"/>
      <c r="B77" s="26"/>
      <c r="C77" s="27"/>
      <c r="D77" s="27"/>
      <c r="E77" s="166"/>
      <c r="F77" s="7"/>
      <c r="G77" s="7"/>
      <c r="H77" s="7"/>
      <c r="I77" s="7"/>
      <c r="J77" s="7"/>
    </row>
    <row r="78" spans="1:10" ht="20.25" x14ac:dyDescent="0.25">
      <c r="A78" s="26"/>
      <c r="B78" s="26"/>
      <c r="C78" s="27"/>
      <c r="D78" s="27"/>
      <c r="E78" s="166"/>
      <c r="F78" s="7"/>
      <c r="G78" s="7"/>
      <c r="H78" s="7"/>
      <c r="I78" s="7"/>
      <c r="J78" s="7"/>
    </row>
    <row r="79" spans="1:10" ht="20.25" x14ac:dyDescent="0.25">
      <c r="A79" s="26"/>
      <c r="B79" s="26"/>
      <c r="C79" s="27"/>
      <c r="D79" s="27"/>
      <c r="E79" s="166"/>
      <c r="F79" s="7"/>
      <c r="G79" s="7"/>
      <c r="H79" s="7"/>
      <c r="I79" s="7"/>
      <c r="J79" s="7"/>
    </row>
    <row r="80" spans="1:10" s="7" customFormat="1" ht="20.25" x14ac:dyDescent="0.25">
      <c r="A80" s="26"/>
      <c r="B80" s="26"/>
      <c r="C80" s="27"/>
      <c r="D80" s="27"/>
      <c r="E80" s="166"/>
    </row>
    <row r="81" spans="1:5" s="7" customFormat="1" ht="20.25" x14ac:dyDescent="0.25">
      <c r="A81" s="26"/>
      <c r="B81" s="26"/>
      <c r="C81" s="27"/>
      <c r="D81" s="27"/>
      <c r="E81" s="166"/>
    </row>
    <row r="82" spans="1:5" s="7" customFormat="1" ht="20.25" x14ac:dyDescent="0.25">
      <c r="A82" s="26"/>
      <c r="B82" s="26"/>
      <c r="C82" s="27"/>
      <c r="D82" s="27"/>
      <c r="E82" s="166"/>
    </row>
    <row r="83" spans="1:5" s="7" customFormat="1" ht="20.25" x14ac:dyDescent="0.25">
      <c r="A83" s="26"/>
      <c r="B83" s="26"/>
      <c r="C83" s="27"/>
      <c r="D83" s="27"/>
      <c r="E83" s="166"/>
    </row>
    <row r="84" spans="1:5" s="7" customFormat="1" ht="20.25" x14ac:dyDescent="0.25">
      <c r="A84" s="26"/>
      <c r="B84" s="26"/>
      <c r="C84" s="27"/>
      <c r="D84" s="27"/>
      <c r="E84" s="166"/>
    </row>
    <row r="85" spans="1:5" s="7" customFormat="1" ht="20.25" x14ac:dyDescent="0.25">
      <c r="A85" s="26"/>
      <c r="B85" s="26"/>
      <c r="C85" s="27"/>
      <c r="D85" s="27"/>
      <c r="E85" s="166"/>
    </row>
    <row r="86" spans="1:5" s="7" customFormat="1" ht="20.25" x14ac:dyDescent="0.25">
      <c r="A86" s="26"/>
      <c r="B86" s="26"/>
      <c r="C86" s="27"/>
      <c r="D86" s="27"/>
      <c r="E86" s="166"/>
    </row>
    <row r="87" spans="1:5" s="7" customFormat="1" ht="20.25" x14ac:dyDescent="0.25">
      <c r="A87" s="26"/>
      <c r="B87" s="26"/>
      <c r="C87" s="27"/>
      <c r="D87" s="27"/>
      <c r="E87" s="166"/>
    </row>
    <row r="88" spans="1:5" s="7" customFormat="1" ht="20.25" x14ac:dyDescent="0.25">
      <c r="A88" s="26"/>
      <c r="B88" s="26"/>
      <c r="C88" s="27"/>
      <c r="D88" s="27"/>
      <c r="E88" s="166"/>
    </row>
    <row r="89" spans="1:5" s="7" customFormat="1" ht="20.25" x14ac:dyDescent="0.25">
      <c r="A89" s="26"/>
      <c r="B89" s="26"/>
      <c r="C89" s="27"/>
      <c r="D89" s="27"/>
      <c r="E89" s="166"/>
    </row>
    <row r="90" spans="1:5" s="7" customFormat="1" ht="20.25" x14ac:dyDescent="0.25">
      <c r="A90" s="26"/>
      <c r="B90" s="26"/>
      <c r="C90" s="27"/>
      <c r="D90" s="27"/>
      <c r="E90" s="166"/>
    </row>
    <row r="91" spans="1:5" s="7" customFormat="1" ht="20.25" x14ac:dyDescent="0.25">
      <c r="A91" s="26"/>
      <c r="B91" s="26"/>
      <c r="C91" s="27"/>
      <c r="D91" s="27"/>
      <c r="E91" s="166"/>
    </row>
    <row r="92" spans="1:5" s="7" customFormat="1" ht="20.25" x14ac:dyDescent="0.25">
      <c r="A92" s="26"/>
      <c r="B92" s="26"/>
      <c r="C92" s="27"/>
      <c r="D92" s="27"/>
      <c r="E92" s="166"/>
    </row>
    <row r="93" spans="1:5" s="7" customFormat="1" ht="20.25" x14ac:dyDescent="0.25">
      <c r="A93" s="26"/>
      <c r="B93" s="26"/>
      <c r="C93" s="27"/>
      <c r="D93" s="27"/>
      <c r="E93" s="166"/>
    </row>
    <row r="94" spans="1:5" s="7" customFormat="1" ht="20.25" x14ac:dyDescent="0.25">
      <c r="A94" s="26"/>
      <c r="B94" s="26"/>
      <c r="C94" s="27"/>
      <c r="D94" s="27"/>
      <c r="E94" s="166"/>
    </row>
    <row r="95" spans="1:5" s="7" customFormat="1" ht="20.25" x14ac:dyDescent="0.25">
      <c r="A95" s="26"/>
      <c r="B95" s="26"/>
      <c r="C95" s="27"/>
      <c r="D95" s="27"/>
      <c r="E95" s="166"/>
    </row>
    <row r="96" spans="1:5" s="7" customFormat="1" ht="20.25" x14ac:dyDescent="0.25">
      <c r="A96" s="26"/>
      <c r="B96" s="26"/>
      <c r="C96" s="27"/>
      <c r="D96" s="27"/>
      <c r="E96" s="166"/>
    </row>
    <row r="97" spans="1:5" s="7" customFormat="1" ht="20.25" x14ac:dyDescent="0.25">
      <c r="A97" s="26"/>
      <c r="B97" s="26"/>
      <c r="C97" s="27"/>
      <c r="D97" s="27"/>
      <c r="E97" s="166"/>
    </row>
    <row r="98" spans="1:5" s="7" customFormat="1" ht="20.25" x14ac:dyDescent="0.25">
      <c r="A98" s="26"/>
      <c r="B98" s="26"/>
      <c r="C98" s="27"/>
      <c r="D98" s="27"/>
      <c r="E98" s="166"/>
    </row>
    <row r="99" spans="1:5" s="7" customFormat="1" ht="20.25" x14ac:dyDescent="0.25">
      <c r="A99" s="26"/>
      <c r="B99" s="26"/>
      <c r="C99" s="27"/>
      <c r="D99" s="27"/>
      <c r="E99" s="166"/>
    </row>
    <row r="100" spans="1:5" s="7" customFormat="1" ht="20.25" x14ac:dyDescent="0.25">
      <c r="A100" s="26"/>
      <c r="B100" s="26"/>
      <c r="C100" s="27"/>
      <c r="D100" s="27"/>
      <c r="E100" s="166"/>
    </row>
    <row r="101" spans="1:5" s="7" customFormat="1" ht="20.25" x14ac:dyDescent="0.25">
      <c r="A101" s="26"/>
      <c r="B101" s="26"/>
      <c r="C101" s="27"/>
      <c r="D101" s="27"/>
      <c r="E101" s="166"/>
    </row>
    <row r="102" spans="1:5" s="7" customFormat="1" ht="20.25" x14ac:dyDescent="0.25">
      <c r="A102" s="26"/>
      <c r="B102" s="26"/>
      <c r="C102" s="27"/>
      <c r="D102" s="27"/>
      <c r="E102" s="166"/>
    </row>
    <row r="103" spans="1:5" s="7" customFormat="1" ht="20.25" x14ac:dyDescent="0.25">
      <c r="A103" s="26"/>
      <c r="B103" s="26"/>
      <c r="C103" s="27"/>
      <c r="D103" s="27"/>
      <c r="E103" s="166"/>
    </row>
    <row r="104" spans="1:5" s="7" customFormat="1" ht="20.25" x14ac:dyDescent="0.25">
      <c r="A104" s="26"/>
      <c r="B104" s="26"/>
      <c r="C104" s="27"/>
      <c r="D104" s="27"/>
      <c r="E104" s="166"/>
    </row>
    <row r="105" spans="1:5" s="7" customFormat="1" ht="20.25" x14ac:dyDescent="0.25">
      <c r="A105" s="26"/>
      <c r="B105" s="26"/>
      <c r="C105" s="27"/>
      <c r="D105" s="27"/>
      <c r="E105" s="166"/>
    </row>
    <row r="106" spans="1:5" s="7" customFormat="1" ht="20.25" x14ac:dyDescent="0.25">
      <c r="A106" s="26"/>
      <c r="B106" s="26"/>
      <c r="C106" s="27"/>
      <c r="D106" s="27"/>
      <c r="E106" s="166"/>
    </row>
    <row r="107" spans="1:5" s="7" customFormat="1" ht="20.25" x14ac:dyDescent="0.25">
      <c r="A107" s="26"/>
      <c r="B107" s="26"/>
      <c r="C107" s="27"/>
      <c r="D107" s="27"/>
      <c r="E107" s="166"/>
    </row>
    <row r="108" spans="1:5" s="7" customFormat="1" ht="20.25" x14ac:dyDescent="0.25">
      <c r="A108" s="26"/>
      <c r="B108" s="26"/>
      <c r="C108" s="27"/>
      <c r="D108" s="27"/>
      <c r="E108" s="166"/>
    </row>
    <row r="109" spans="1:5" s="7" customFormat="1" ht="20.25" x14ac:dyDescent="0.25">
      <c r="A109" s="26"/>
      <c r="B109" s="26"/>
      <c r="C109" s="27"/>
      <c r="D109" s="27"/>
      <c r="E109" s="166"/>
    </row>
    <row r="110" spans="1:5" s="7" customFormat="1" ht="20.25" x14ac:dyDescent="0.25">
      <c r="A110" s="26"/>
      <c r="B110" s="26"/>
      <c r="C110" s="27"/>
      <c r="D110" s="27"/>
      <c r="E110" s="166"/>
    </row>
    <row r="111" spans="1:5" s="7" customFormat="1" ht="20.25" x14ac:dyDescent="0.25">
      <c r="A111" s="26"/>
      <c r="B111" s="26"/>
      <c r="C111" s="27"/>
      <c r="D111" s="27"/>
      <c r="E111" s="166"/>
    </row>
    <row r="112" spans="1:5" s="7" customFormat="1" ht="20.25" x14ac:dyDescent="0.25">
      <c r="A112" s="26"/>
      <c r="B112" s="26"/>
      <c r="C112" s="27"/>
      <c r="D112" s="27"/>
      <c r="E112" s="166"/>
    </row>
    <row r="113" spans="1:5" s="7" customFormat="1" ht="20.25" x14ac:dyDescent="0.25">
      <c r="A113" s="26"/>
      <c r="B113" s="26"/>
      <c r="C113" s="27"/>
      <c r="D113" s="27"/>
      <c r="E113" s="166"/>
    </row>
    <row r="114" spans="1:5" s="7" customFormat="1" ht="20.25" x14ac:dyDescent="0.25">
      <c r="A114" s="26"/>
      <c r="B114" s="26"/>
      <c r="C114" s="27"/>
      <c r="D114" s="27"/>
      <c r="E114" s="166"/>
    </row>
    <row r="115" spans="1:5" s="7" customFormat="1" ht="20.25" x14ac:dyDescent="0.25">
      <c r="A115" s="26"/>
      <c r="B115" s="26"/>
      <c r="C115" s="27"/>
      <c r="D115" s="27"/>
      <c r="E115" s="166"/>
    </row>
    <row r="116" spans="1:5" s="7" customFormat="1" ht="20.25" x14ac:dyDescent="0.25">
      <c r="A116" s="26"/>
      <c r="B116" s="26"/>
      <c r="C116" s="27"/>
      <c r="D116" s="27"/>
      <c r="E116" s="166"/>
    </row>
    <row r="117" spans="1:5" s="7" customFormat="1" ht="20.25" x14ac:dyDescent="0.25">
      <c r="A117" s="26"/>
      <c r="B117" s="26"/>
      <c r="C117" s="27"/>
      <c r="D117" s="27"/>
      <c r="E117" s="166"/>
    </row>
    <row r="118" spans="1:5" s="7" customFormat="1" ht="20.25" x14ac:dyDescent="0.25">
      <c r="A118" s="26"/>
      <c r="B118" s="26"/>
      <c r="C118" s="27"/>
      <c r="D118" s="27"/>
      <c r="E118" s="166"/>
    </row>
    <row r="119" spans="1:5" s="7" customFormat="1" ht="20.25" x14ac:dyDescent="0.25">
      <c r="A119" s="26"/>
      <c r="B119" s="26"/>
      <c r="C119" s="27"/>
      <c r="D119" s="27"/>
      <c r="E119" s="166"/>
    </row>
    <row r="120" spans="1:5" s="7" customFormat="1" ht="20.25" x14ac:dyDescent="0.25">
      <c r="A120" s="26"/>
      <c r="B120" s="26"/>
      <c r="C120" s="27"/>
      <c r="D120" s="27"/>
      <c r="E120" s="166"/>
    </row>
    <row r="121" spans="1:5" s="7" customFormat="1" ht="20.25" x14ac:dyDescent="0.25">
      <c r="A121" s="26"/>
      <c r="B121" s="26"/>
      <c r="C121" s="27"/>
      <c r="D121" s="27"/>
      <c r="E121" s="166"/>
    </row>
    <row r="122" spans="1:5" s="7" customFormat="1" ht="20.25" x14ac:dyDescent="0.25">
      <c r="A122" s="26"/>
      <c r="B122" s="26"/>
      <c r="C122" s="27"/>
      <c r="D122" s="27"/>
      <c r="E122" s="166"/>
    </row>
    <row r="123" spans="1:5" s="7" customFormat="1" ht="20.25" x14ac:dyDescent="0.25">
      <c r="A123" s="26"/>
      <c r="B123" s="26"/>
      <c r="C123" s="27"/>
      <c r="D123" s="27"/>
      <c r="E123" s="166"/>
    </row>
    <row r="124" spans="1:5" s="7" customFormat="1" ht="20.25" x14ac:dyDescent="0.25">
      <c r="A124" s="26"/>
      <c r="B124" s="26"/>
      <c r="C124" s="27"/>
      <c r="D124" s="27"/>
      <c r="E124" s="166"/>
    </row>
    <row r="125" spans="1:5" s="7" customFormat="1" ht="20.25" x14ac:dyDescent="0.25">
      <c r="A125" s="26"/>
      <c r="B125" s="26"/>
      <c r="C125" s="27"/>
      <c r="D125" s="27"/>
      <c r="E125" s="166"/>
    </row>
    <row r="126" spans="1:5" s="7" customFormat="1" ht="20.25" x14ac:dyDescent="0.25">
      <c r="A126" s="26"/>
      <c r="B126" s="26"/>
      <c r="C126" s="27"/>
      <c r="D126" s="27"/>
      <c r="E126" s="166"/>
    </row>
    <row r="127" spans="1:5" s="7" customFormat="1" ht="20.25" x14ac:dyDescent="0.25">
      <c r="A127" s="26"/>
      <c r="B127" s="26"/>
      <c r="C127" s="27"/>
      <c r="D127" s="27"/>
      <c r="E127" s="166"/>
    </row>
    <row r="128" spans="1:5" s="7" customFormat="1" ht="20.25" x14ac:dyDescent="0.25">
      <c r="A128" s="26"/>
      <c r="B128" s="26"/>
      <c r="C128" s="27"/>
      <c r="D128" s="27"/>
      <c r="E128" s="166"/>
    </row>
    <row r="129" spans="1:5" s="7" customFormat="1" ht="20.25" x14ac:dyDescent="0.25">
      <c r="A129" s="26"/>
      <c r="B129" s="26"/>
      <c r="C129" s="27"/>
      <c r="D129" s="27"/>
      <c r="E129" s="166"/>
    </row>
    <row r="130" spans="1:5" s="7" customFormat="1" ht="20.25" x14ac:dyDescent="0.25">
      <c r="A130" s="26"/>
      <c r="B130" s="26"/>
      <c r="C130" s="27"/>
      <c r="D130" s="27"/>
      <c r="E130" s="166"/>
    </row>
    <row r="131" spans="1:5" s="7" customFormat="1" ht="20.25" x14ac:dyDescent="0.25">
      <c r="A131" s="26"/>
      <c r="B131" s="26"/>
      <c r="C131" s="27"/>
      <c r="D131" s="27"/>
      <c r="E131" s="166"/>
    </row>
    <row r="132" spans="1:5" s="7" customFormat="1" ht="20.25" x14ac:dyDescent="0.25">
      <c r="A132" s="26"/>
      <c r="B132" s="26"/>
      <c r="C132" s="27"/>
      <c r="D132" s="27"/>
      <c r="E132" s="166"/>
    </row>
    <row r="133" spans="1:5" s="7" customFormat="1" ht="20.25" x14ac:dyDescent="0.25">
      <c r="A133" s="26"/>
      <c r="B133" s="26"/>
      <c r="C133" s="27"/>
      <c r="D133" s="27"/>
      <c r="E133" s="166"/>
    </row>
    <row r="134" spans="1:5" s="7" customFormat="1" ht="20.25" x14ac:dyDescent="0.25">
      <c r="A134" s="26"/>
      <c r="B134" s="26"/>
      <c r="C134" s="27"/>
      <c r="D134" s="27"/>
      <c r="E134" s="166"/>
    </row>
    <row r="135" spans="1:5" s="7" customFormat="1" ht="20.25" x14ac:dyDescent="0.25">
      <c r="A135" s="26"/>
      <c r="B135" s="26"/>
      <c r="C135" s="27"/>
      <c r="D135" s="27"/>
      <c r="E135" s="166"/>
    </row>
    <row r="136" spans="1:5" s="7" customFormat="1" ht="20.25" x14ac:dyDescent="0.25">
      <c r="A136" s="26"/>
      <c r="B136" s="26"/>
      <c r="C136" s="27"/>
      <c r="D136" s="27"/>
      <c r="E136" s="166"/>
    </row>
    <row r="137" spans="1:5" s="7" customFormat="1" ht="20.25" x14ac:dyDescent="0.25">
      <c r="A137" s="26"/>
      <c r="B137" s="26"/>
      <c r="C137" s="27"/>
      <c r="D137" s="27"/>
      <c r="E137" s="166"/>
    </row>
    <row r="138" spans="1:5" s="7" customFormat="1" ht="20.25" x14ac:dyDescent="0.25">
      <c r="A138" s="26"/>
      <c r="B138" s="26"/>
      <c r="C138" s="27"/>
      <c r="D138" s="27"/>
      <c r="E138" s="166"/>
    </row>
    <row r="139" spans="1:5" s="7" customFormat="1" ht="20.25" x14ac:dyDescent="0.25">
      <c r="A139" s="26"/>
      <c r="B139" s="26"/>
      <c r="C139" s="27"/>
      <c r="D139" s="27"/>
      <c r="E139" s="166"/>
    </row>
    <row r="140" spans="1:5" s="7" customFormat="1" ht="20.25" x14ac:dyDescent="0.25">
      <c r="A140" s="26"/>
      <c r="B140" s="26"/>
      <c r="C140" s="27"/>
      <c r="D140" s="27"/>
      <c r="E140" s="166"/>
    </row>
    <row r="141" spans="1:5" s="7" customFormat="1" ht="20.25" x14ac:dyDescent="0.25">
      <c r="A141" s="26"/>
      <c r="B141" s="26"/>
      <c r="C141" s="27"/>
      <c r="D141" s="27"/>
      <c r="E141" s="166"/>
    </row>
    <row r="142" spans="1:5" s="7" customFormat="1" ht="20.25" x14ac:dyDescent="0.25">
      <c r="A142" s="26"/>
      <c r="B142" s="26"/>
      <c r="C142" s="27"/>
      <c r="D142" s="27"/>
      <c r="E142" s="166"/>
    </row>
    <row r="143" spans="1:5" s="7" customFormat="1" ht="20.25" x14ac:dyDescent="0.25">
      <c r="A143" s="26"/>
      <c r="B143" s="26"/>
      <c r="C143" s="27"/>
      <c r="D143" s="27"/>
      <c r="E143" s="166"/>
    </row>
    <row r="144" spans="1:5" s="7" customFormat="1" ht="20.25" x14ac:dyDescent="0.25">
      <c r="A144" s="26"/>
      <c r="B144" s="26"/>
      <c r="C144" s="27"/>
      <c r="D144" s="27"/>
      <c r="E144" s="166"/>
    </row>
    <row r="145" spans="1:5" s="7" customFormat="1" ht="20.25" x14ac:dyDescent="0.25">
      <c r="A145" s="26"/>
      <c r="B145" s="26"/>
      <c r="C145" s="27"/>
      <c r="D145" s="27"/>
      <c r="E145" s="166"/>
    </row>
    <row r="146" spans="1:5" s="7" customFormat="1" ht="20.25" x14ac:dyDescent="0.25">
      <c r="A146" s="26"/>
      <c r="B146" s="26"/>
      <c r="C146" s="27"/>
      <c r="D146" s="27"/>
      <c r="E146" s="166"/>
    </row>
    <row r="147" spans="1:5" s="7" customFormat="1" ht="20.25" x14ac:dyDescent="0.25">
      <c r="A147" s="26"/>
      <c r="B147" s="26"/>
      <c r="C147" s="27"/>
      <c r="D147" s="27"/>
      <c r="E147" s="166"/>
    </row>
    <row r="148" spans="1:5" s="7" customFormat="1" ht="20.25" x14ac:dyDescent="0.25">
      <c r="A148" s="26"/>
      <c r="B148" s="26"/>
      <c r="C148" s="27"/>
      <c r="D148" s="27"/>
      <c r="E148" s="166"/>
    </row>
    <row r="149" spans="1:5" s="7" customFormat="1" ht="20.25" x14ac:dyDescent="0.25">
      <c r="A149" s="26"/>
      <c r="B149" s="26"/>
      <c r="C149" s="27"/>
      <c r="D149" s="27"/>
      <c r="E149" s="166"/>
    </row>
    <row r="150" spans="1:5" s="7" customFormat="1" ht="20.25" x14ac:dyDescent="0.25">
      <c r="A150" s="26"/>
      <c r="B150" s="26"/>
      <c r="C150" s="27"/>
      <c r="D150" s="27"/>
      <c r="E150" s="166"/>
    </row>
    <row r="151" spans="1:5" s="7" customFormat="1" ht="20.25" x14ac:dyDescent="0.25">
      <c r="A151" s="26"/>
      <c r="B151" s="26"/>
      <c r="C151" s="27"/>
      <c r="D151" s="27"/>
      <c r="E151" s="166"/>
    </row>
    <row r="152" spans="1:5" s="7" customFormat="1" ht="20.25" x14ac:dyDescent="0.25">
      <c r="A152" s="26"/>
      <c r="B152" s="26"/>
      <c r="C152" s="27"/>
      <c r="D152" s="27"/>
      <c r="E152" s="166"/>
    </row>
    <row r="153" spans="1:5" s="7" customFormat="1" ht="20.25" x14ac:dyDescent="0.25">
      <c r="A153" s="26"/>
      <c r="B153" s="26"/>
      <c r="C153" s="27"/>
      <c r="D153" s="27"/>
      <c r="E153" s="166"/>
    </row>
    <row r="154" spans="1:5" s="7" customFormat="1" ht="20.25" x14ac:dyDescent="0.25">
      <c r="A154" s="26"/>
      <c r="B154" s="26"/>
      <c r="C154" s="27"/>
      <c r="D154" s="27"/>
      <c r="E154" s="166"/>
    </row>
    <row r="155" spans="1:5" s="7" customFormat="1" ht="20.25" x14ac:dyDescent="0.25">
      <c r="A155" s="26"/>
      <c r="B155" s="26"/>
      <c r="C155" s="27"/>
      <c r="D155" s="27"/>
      <c r="E155" s="166"/>
    </row>
    <row r="156" spans="1:5" s="7" customFormat="1" ht="20.25" x14ac:dyDescent="0.25">
      <c r="A156" s="26"/>
      <c r="B156" s="26"/>
      <c r="C156" s="27"/>
      <c r="D156" s="27"/>
      <c r="E156" s="166"/>
    </row>
    <row r="157" spans="1:5" s="7" customFormat="1" ht="20.25" x14ac:dyDescent="0.25">
      <c r="A157" s="26"/>
      <c r="B157" s="26"/>
      <c r="C157" s="27"/>
      <c r="D157" s="27"/>
      <c r="E157" s="166"/>
    </row>
    <row r="158" spans="1:5" s="7" customFormat="1" ht="20.25" x14ac:dyDescent="0.25">
      <c r="A158" s="26"/>
      <c r="B158" s="26"/>
      <c r="C158" s="27"/>
      <c r="D158" s="27"/>
      <c r="E158" s="166"/>
    </row>
    <row r="159" spans="1:5" s="7" customFormat="1" ht="20.25" x14ac:dyDescent="0.25">
      <c r="A159" s="26"/>
      <c r="B159" s="26"/>
      <c r="C159" s="27"/>
      <c r="D159" s="27"/>
      <c r="E159" s="166"/>
    </row>
    <row r="160" spans="1:5" s="7" customFormat="1" ht="20.25" x14ac:dyDescent="0.25">
      <c r="A160" s="26"/>
      <c r="B160" s="26"/>
      <c r="C160" s="27"/>
      <c r="D160" s="27"/>
      <c r="E160" s="166"/>
    </row>
    <row r="161" spans="1:5" s="7" customFormat="1" ht="20.25" x14ac:dyDescent="0.25">
      <c r="A161" s="26"/>
      <c r="B161" s="26"/>
      <c r="C161" s="27"/>
      <c r="D161" s="27"/>
      <c r="E161" s="166"/>
    </row>
    <row r="162" spans="1:5" s="7" customFormat="1" ht="20.25" x14ac:dyDescent="0.25">
      <c r="A162" s="26"/>
      <c r="B162" s="26"/>
      <c r="C162" s="27"/>
      <c r="D162" s="27"/>
      <c r="E162" s="166"/>
    </row>
    <row r="163" spans="1:5" s="7" customFormat="1" ht="20.25" x14ac:dyDescent="0.25">
      <c r="A163" s="26"/>
      <c r="B163" s="26"/>
      <c r="C163" s="27"/>
      <c r="D163" s="27"/>
      <c r="E163" s="166"/>
    </row>
    <row r="164" spans="1:5" s="7" customFormat="1" ht="20.25" x14ac:dyDescent="0.25">
      <c r="A164" s="26"/>
      <c r="B164" s="26"/>
      <c r="C164" s="27"/>
      <c r="D164" s="27"/>
      <c r="E164" s="166"/>
    </row>
    <row r="165" spans="1:5" s="7" customFormat="1" ht="20.25" x14ac:dyDescent="0.25">
      <c r="A165" s="26"/>
      <c r="B165" s="26"/>
      <c r="C165" s="27"/>
      <c r="D165" s="27"/>
      <c r="E165" s="166"/>
    </row>
    <row r="166" spans="1:5" s="7" customFormat="1" ht="20.25" x14ac:dyDescent="0.25">
      <c r="A166" s="26"/>
      <c r="B166" s="26"/>
      <c r="C166" s="27"/>
      <c r="D166" s="27"/>
      <c r="E166" s="166"/>
    </row>
    <row r="167" spans="1:5" s="7" customFormat="1" ht="20.25" x14ac:dyDescent="0.25">
      <c r="A167" s="26"/>
      <c r="B167" s="26"/>
      <c r="C167" s="27"/>
      <c r="D167" s="27"/>
      <c r="E167" s="166"/>
    </row>
    <row r="168" spans="1:5" s="7" customFormat="1" ht="20.25" x14ac:dyDescent="0.25">
      <c r="A168" s="26"/>
      <c r="B168" s="26"/>
      <c r="C168" s="27"/>
      <c r="D168" s="27"/>
      <c r="E168" s="166"/>
    </row>
    <row r="169" spans="1:5" s="7" customFormat="1" ht="20.25" x14ac:dyDescent="0.25">
      <c r="A169" s="26"/>
      <c r="B169" s="26"/>
      <c r="C169" s="27"/>
      <c r="D169" s="27"/>
      <c r="E169" s="166"/>
    </row>
    <row r="170" spans="1:5" s="7" customFormat="1" ht="20.25" x14ac:dyDescent="0.25">
      <c r="A170" s="26"/>
      <c r="B170" s="26"/>
      <c r="C170" s="27"/>
      <c r="D170" s="27"/>
      <c r="E170" s="166"/>
    </row>
    <row r="171" spans="1:5" s="7" customFormat="1" ht="20.25" x14ac:dyDescent="0.25">
      <c r="A171" s="26"/>
      <c r="B171" s="26"/>
      <c r="C171" s="27"/>
      <c r="D171" s="27"/>
      <c r="E171" s="166"/>
    </row>
    <row r="172" spans="1:5" s="7" customFormat="1" ht="20.25" x14ac:dyDescent="0.25">
      <c r="A172" s="26"/>
      <c r="B172" s="26"/>
      <c r="C172" s="27"/>
      <c r="D172" s="27"/>
      <c r="E172" s="166"/>
    </row>
    <row r="173" spans="1:5" s="7" customFormat="1" ht="20.25" x14ac:dyDescent="0.25">
      <c r="A173" s="26"/>
      <c r="B173" s="26"/>
      <c r="C173" s="27"/>
      <c r="D173" s="27"/>
      <c r="E173" s="166"/>
    </row>
    <row r="174" spans="1:5" s="7" customFormat="1" ht="20.25" x14ac:dyDescent="0.25">
      <c r="A174" s="26"/>
      <c r="B174" s="26"/>
      <c r="C174" s="27"/>
      <c r="D174" s="27"/>
      <c r="E174" s="166"/>
    </row>
    <row r="175" spans="1:5" s="7" customFormat="1" ht="20.25" x14ac:dyDescent="0.25">
      <c r="A175" s="26"/>
      <c r="B175" s="26"/>
      <c r="C175" s="27"/>
      <c r="D175" s="27"/>
      <c r="E175" s="166"/>
    </row>
    <row r="176" spans="1:5" s="7" customFormat="1" ht="20.25" x14ac:dyDescent="0.25">
      <c r="A176" s="26"/>
      <c r="B176" s="26"/>
      <c r="C176" s="27"/>
      <c r="D176" s="27"/>
      <c r="E176" s="166"/>
    </row>
    <row r="177" spans="1:5" s="7" customFormat="1" ht="20.25" x14ac:dyDescent="0.25">
      <c r="A177" s="26"/>
      <c r="B177" s="26"/>
      <c r="C177" s="27"/>
      <c r="D177" s="27"/>
      <c r="E177" s="166"/>
    </row>
    <row r="178" spans="1:5" s="7" customFormat="1" ht="20.25" x14ac:dyDescent="0.25">
      <c r="A178" s="26"/>
      <c r="B178" s="26"/>
      <c r="C178" s="27"/>
      <c r="D178" s="27"/>
      <c r="E178" s="166"/>
    </row>
    <row r="179" spans="1:5" s="7" customFormat="1" ht="20.25" x14ac:dyDescent="0.25">
      <c r="A179" s="26"/>
      <c r="B179" s="26"/>
      <c r="C179" s="27"/>
      <c r="D179" s="27"/>
      <c r="E179" s="166"/>
    </row>
    <row r="180" spans="1:5" s="7" customFormat="1" ht="20.25" x14ac:dyDescent="0.25">
      <c r="A180" s="26"/>
      <c r="B180" s="26"/>
      <c r="C180" s="27"/>
      <c r="D180" s="27"/>
      <c r="E180" s="166"/>
    </row>
    <row r="181" spans="1:5" s="7" customFormat="1" ht="20.25" x14ac:dyDescent="0.25">
      <c r="A181" s="26"/>
      <c r="B181" s="26"/>
      <c r="C181" s="27"/>
      <c r="D181" s="27"/>
      <c r="E181" s="166"/>
    </row>
    <row r="182" spans="1:5" s="7" customFormat="1" ht="20.25" x14ac:dyDescent="0.25">
      <c r="A182" s="26"/>
      <c r="B182" s="26"/>
      <c r="C182" s="27"/>
      <c r="D182" s="27"/>
      <c r="E182" s="166"/>
    </row>
    <row r="183" spans="1:5" s="7" customFormat="1" ht="20.25" x14ac:dyDescent="0.25">
      <c r="A183" s="26"/>
      <c r="B183" s="26"/>
      <c r="C183" s="27"/>
      <c r="D183" s="27"/>
      <c r="E183" s="166"/>
    </row>
    <row r="184" spans="1:5" s="7" customFormat="1" ht="20.25" x14ac:dyDescent="0.25">
      <c r="A184" s="26"/>
      <c r="B184" s="26"/>
      <c r="C184" s="27"/>
      <c r="D184" s="27"/>
      <c r="E184" s="166"/>
    </row>
    <row r="185" spans="1:5" s="7" customFormat="1" ht="20.25" x14ac:dyDescent="0.25">
      <c r="A185" s="26"/>
      <c r="B185" s="26"/>
      <c r="C185" s="27"/>
      <c r="D185" s="27"/>
      <c r="E185" s="166"/>
    </row>
    <row r="186" spans="1:5" s="7" customFormat="1" ht="20.25" x14ac:dyDescent="0.25">
      <c r="A186" s="26"/>
      <c r="B186" s="26"/>
      <c r="C186" s="27"/>
      <c r="D186" s="27"/>
      <c r="E186" s="166"/>
    </row>
    <row r="187" spans="1:5" s="7" customFormat="1" ht="20.25" x14ac:dyDescent="0.25">
      <c r="A187" s="26"/>
      <c r="B187" s="26"/>
      <c r="C187" s="27"/>
      <c r="D187" s="27"/>
      <c r="E187" s="166"/>
    </row>
    <row r="188" spans="1:5" s="7" customFormat="1" ht="20.25" x14ac:dyDescent="0.25">
      <c r="A188" s="26"/>
      <c r="B188" s="26"/>
      <c r="C188" s="27"/>
      <c r="D188" s="27"/>
      <c r="E188" s="166"/>
    </row>
    <row r="189" spans="1:5" s="7" customFormat="1" ht="20.25" x14ac:dyDescent="0.25">
      <c r="A189" s="26"/>
      <c r="B189" s="26"/>
      <c r="C189" s="27"/>
      <c r="D189" s="27"/>
      <c r="E189" s="166"/>
    </row>
    <row r="190" spans="1:5" s="7" customFormat="1" ht="20.25" x14ac:dyDescent="0.25">
      <c r="A190" s="26"/>
      <c r="B190" s="26"/>
      <c r="C190" s="27"/>
      <c r="D190" s="27"/>
      <c r="E190" s="166"/>
    </row>
    <row r="191" spans="1:5" s="7" customFormat="1" ht="20.25" x14ac:dyDescent="0.25">
      <c r="A191" s="26"/>
      <c r="B191" s="26"/>
      <c r="C191" s="27"/>
      <c r="D191" s="27"/>
      <c r="E191" s="166"/>
    </row>
    <row r="192" spans="1:5" s="7" customFormat="1" ht="20.25" x14ac:dyDescent="0.25">
      <c r="A192" s="26"/>
      <c r="B192" s="26"/>
      <c r="C192" s="27"/>
      <c r="D192" s="27"/>
      <c r="E192" s="166"/>
    </row>
    <row r="193" spans="1:5" s="7" customFormat="1" ht="20.25" x14ac:dyDescent="0.25">
      <c r="A193" s="26"/>
      <c r="B193" s="26"/>
      <c r="C193" s="27"/>
      <c r="D193" s="27"/>
      <c r="E193" s="166"/>
    </row>
    <row r="194" spans="1:5" s="7" customFormat="1" ht="20.25" x14ac:dyDescent="0.25">
      <c r="A194" s="26"/>
      <c r="B194" s="26"/>
      <c r="C194" s="27"/>
      <c r="D194" s="27"/>
      <c r="E194" s="166"/>
    </row>
    <row r="195" spans="1:5" s="7" customFormat="1" ht="20.25" x14ac:dyDescent="0.25">
      <c r="A195" s="26"/>
      <c r="B195" s="26"/>
      <c r="C195" s="27"/>
      <c r="D195" s="27"/>
      <c r="E195" s="166"/>
    </row>
    <row r="196" spans="1:5" s="7" customFormat="1" ht="20.25" x14ac:dyDescent="0.25">
      <c r="A196" s="26"/>
      <c r="B196" s="26"/>
      <c r="C196" s="27"/>
      <c r="D196" s="27"/>
      <c r="E196" s="166"/>
    </row>
    <row r="197" spans="1:5" s="7" customFormat="1" ht="20.25" x14ac:dyDescent="0.25">
      <c r="A197" s="26"/>
      <c r="B197" s="26"/>
      <c r="C197" s="27"/>
      <c r="D197" s="27"/>
      <c r="E197" s="166"/>
    </row>
    <row r="198" spans="1:5" s="7" customFormat="1" ht="20.25" x14ac:dyDescent="0.25">
      <c r="A198" s="26"/>
      <c r="B198" s="26"/>
      <c r="C198" s="27"/>
      <c r="D198" s="27"/>
      <c r="E198" s="166"/>
    </row>
    <row r="199" spans="1:5" s="7" customFormat="1" ht="20.25" x14ac:dyDescent="0.25">
      <c r="A199" s="26"/>
      <c r="B199" s="26"/>
      <c r="C199" s="27"/>
      <c r="D199" s="27"/>
      <c r="E199" s="166"/>
    </row>
    <row r="200" spans="1:5" s="7" customFormat="1" ht="20.25" x14ac:dyDescent="0.25">
      <c r="A200" s="26"/>
      <c r="B200" s="26"/>
      <c r="C200" s="27"/>
      <c r="D200" s="27"/>
      <c r="E200" s="166"/>
    </row>
    <row r="201" spans="1:5" s="7" customFormat="1" ht="20.25" x14ac:dyDescent="0.25">
      <c r="A201" s="26"/>
      <c r="B201" s="26"/>
      <c r="C201" s="27"/>
      <c r="D201" s="27"/>
      <c r="E201" s="166"/>
    </row>
    <row r="202" spans="1:5" s="7" customFormat="1" ht="20.25" x14ac:dyDescent="0.25">
      <c r="A202" s="26"/>
      <c r="B202" s="26"/>
      <c r="C202" s="27"/>
      <c r="D202" s="27"/>
      <c r="E202" s="166"/>
    </row>
    <row r="203" spans="1:5" s="7" customFormat="1" ht="20.25" x14ac:dyDescent="0.25">
      <c r="A203" s="26"/>
      <c r="B203" s="26"/>
      <c r="C203" s="27"/>
      <c r="D203" s="27"/>
      <c r="E203" s="166"/>
    </row>
    <row r="204" spans="1:5" s="7" customFormat="1" ht="20.25" x14ac:dyDescent="0.25">
      <c r="A204" s="26"/>
      <c r="B204" s="26"/>
      <c r="C204" s="27"/>
      <c r="D204" s="27"/>
      <c r="E204" s="166"/>
    </row>
    <row r="205" spans="1:5" s="7" customFormat="1" ht="20.25" x14ac:dyDescent="0.25">
      <c r="A205" s="26"/>
      <c r="B205" s="26"/>
      <c r="C205" s="27"/>
      <c r="D205" s="27"/>
      <c r="E205" s="166"/>
    </row>
    <row r="206" spans="1:5" s="7" customFormat="1" ht="20.25" x14ac:dyDescent="0.25">
      <c r="A206" s="26"/>
      <c r="B206" s="26"/>
      <c r="C206" s="27"/>
      <c r="D206" s="27"/>
      <c r="E206" s="166"/>
    </row>
    <row r="207" spans="1:5" s="7" customFormat="1" ht="20.25" x14ac:dyDescent="0.25">
      <c r="A207" s="26"/>
      <c r="B207" s="26"/>
      <c r="C207" s="27"/>
      <c r="D207" s="27"/>
      <c r="E207" s="166"/>
    </row>
    <row r="208" spans="1:5" s="7" customFormat="1" ht="20.25" x14ac:dyDescent="0.25">
      <c r="A208" s="26"/>
      <c r="B208" s="26"/>
      <c r="C208" s="27"/>
      <c r="D208" s="27"/>
      <c r="E208" s="166"/>
    </row>
    <row r="209" spans="1:5" s="7" customFormat="1" ht="20.25" x14ac:dyDescent="0.25">
      <c r="A209" s="26"/>
      <c r="B209" s="26"/>
      <c r="C209" s="27"/>
      <c r="D209" s="27"/>
      <c r="E209" s="166"/>
    </row>
    <row r="210" spans="1:5" s="7" customFormat="1" ht="20.25" x14ac:dyDescent="0.25">
      <c r="A210" s="26"/>
      <c r="B210" s="26"/>
      <c r="C210" s="27"/>
      <c r="D210" s="27"/>
      <c r="E210" s="166"/>
    </row>
    <row r="211" spans="1:5" s="7" customFormat="1" ht="20.25" x14ac:dyDescent="0.25">
      <c r="A211" s="26"/>
      <c r="B211" s="26"/>
      <c r="C211" s="27"/>
      <c r="D211" s="27"/>
      <c r="E211" s="166"/>
    </row>
    <row r="212" spans="1:5" s="7" customFormat="1" ht="20.25" x14ac:dyDescent="0.25">
      <c r="A212" s="26"/>
      <c r="B212" s="26"/>
      <c r="C212" s="27"/>
      <c r="D212" s="27"/>
      <c r="E212" s="166"/>
    </row>
    <row r="213" spans="1:5" s="7" customFormat="1" ht="20.25" x14ac:dyDescent="0.25">
      <c r="A213" s="26"/>
      <c r="B213" s="26"/>
      <c r="C213" s="27"/>
      <c r="D213" s="27"/>
      <c r="E213" s="166"/>
    </row>
    <row r="214" spans="1:5" s="7" customFormat="1" ht="20.25" x14ac:dyDescent="0.25">
      <c r="A214" s="26"/>
      <c r="B214" s="26"/>
      <c r="C214" s="27"/>
      <c r="D214" s="27"/>
      <c r="E214" s="166"/>
    </row>
    <row r="215" spans="1:5" s="7" customFormat="1" ht="20.25" x14ac:dyDescent="0.25">
      <c r="A215" s="26"/>
      <c r="B215" s="26"/>
      <c r="C215" s="27"/>
      <c r="D215" s="27"/>
      <c r="E215" s="166"/>
    </row>
    <row r="216" spans="1:5" s="7" customFormat="1" ht="20.25" x14ac:dyDescent="0.25">
      <c r="A216" s="26"/>
      <c r="B216" s="26"/>
      <c r="C216" s="27"/>
      <c r="D216" s="27"/>
      <c r="E216" s="166"/>
    </row>
    <row r="217" spans="1:5" s="7" customFormat="1" ht="20.25" x14ac:dyDescent="0.25">
      <c r="A217" s="26"/>
      <c r="B217" s="26"/>
      <c r="C217" s="27"/>
      <c r="D217" s="27"/>
      <c r="E217" s="166"/>
    </row>
    <row r="218" spans="1:5" s="7" customFormat="1" ht="20.25" x14ac:dyDescent="0.25">
      <c r="A218" s="26"/>
      <c r="B218" s="26"/>
      <c r="C218" s="27"/>
      <c r="D218" s="27"/>
      <c r="E218" s="166"/>
    </row>
    <row r="219" spans="1:5" s="7" customFormat="1" ht="20.25" x14ac:dyDescent="0.25">
      <c r="A219" s="26"/>
      <c r="B219" s="26"/>
      <c r="C219" s="27"/>
      <c r="D219" s="27"/>
      <c r="E219" s="166"/>
    </row>
    <row r="220" spans="1:5" s="7" customFormat="1" ht="20.25" x14ac:dyDescent="0.25">
      <c r="A220" s="26"/>
      <c r="B220" s="26"/>
      <c r="C220" s="27"/>
      <c r="D220" s="27"/>
      <c r="E220" s="166"/>
    </row>
    <row r="221" spans="1:5" s="7" customFormat="1" ht="20.25" x14ac:dyDescent="0.25">
      <c r="A221" s="26"/>
      <c r="B221" s="26"/>
      <c r="C221" s="27"/>
      <c r="D221" s="27"/>
      <c r="E221" s="166"/>
    </row>
    <row r="222" spans="1:5" s="7" customFormat="1" ht="20.25" x14ac:dyDescent="0.25">
      <c r="A222" s="26"/>
      <c r="B222" s="26"/>
      <c r="C222" s="27"/>
      <c r="D222" s="27"/>
      <c r="E222" s="166"/>
    </row>
    <row r="223" spans="1:5" s="7" customFormat="1" ht="20.25" x14ac:dyDescent="0.25">
      <c r="A223" s="26"/>
      <c r="B223" s="26"/>
      <c r="C223" s="27"/>
      <c r="D223" s="27"/>
      <c r="E223" s="166"/>
    </row>
    <row r="224" spans="1:5" s="7" customFormat="1" ht="20.25" x14ac:dyDescent="0.25">
      <c r="A224" s="26"/>
      <c r="B224" s="26"/>
      <c r="C224" s="27"/>
      <c r="D224" s="27"/>
      <c r="E224" s="166"/>
    </row>
    <row r="225" spans="1:7" s="7" customFormat="1" ht="20.25" x14ac:dyDescent="0.25">
      <c r="A225" s="26"/>
      <c r="B225" s="26"/>
      <c r="C225" s="27"/>
      <c r="D225" s="27"/>
      <c r="E225" s="166"/>
    </row>
    <row r="226" spans="1:7" s="7" customFormat="1" ht="20.25" x14ac:dyDescent="0.25">
      <c r="A226" s="26"/>
      <c r="B226" s="26"/>
      <c r="C226" s="27"/>
      <c r="D226" s="27"/>
      <c r="E226" s="166"/>
    </row>
    <row r="227" spans="1:7" s="7" customFormat="1" ht="20.25" x14ac:dyDescent="0.25">
      <c r="A227" s="26"/>
      <c r="B227" s="26"/>
      <c r="C227" s="27"/>
      <c r="D227" s="27"/>
      <c r="E227" s="166"/>
    </row>
    <row r="228" spans="1:7" s="7" customFormat="1" ht="20.25" x14ac:dyDescent="0.25">
      <c r="A228" s="26"/>
      <c r="B228" s="26"/>
      <c r="C228" s="27"/>
      <c r="D228" s="27"/>
      <c r="E228" s="166"/>
    </row>
    <row r="229" spans="1:7" s="7" customFormat="1" ht="20.25" x14ac:dyDescent="0.25">
      <c r="A229" s="26"/>
      <c r="B229" s="26"/>
      <c r="C229" s="27"/>
      <c r="D229" s="27"/>
      <c r="E229" s="166"/>
    </row>
    <row r="230" spans="1:7" s="7" customFormat="1" ht="20.25" x14ac:dyDescent="0.25">
      <c r="A230" s="26"/>
      <c r="B230" s="26"/>
      <c r="C230" s="27"/>
      <c r="D230" s="27"/>
      <c r="E230" s="166"/>
    </row>
    <row r="231" spans="1:7" ht="20.25" x14ac:dyDescent="0.25">
      <c r="A231" s="26"/>
      <c r="B231" s="29"/>
      <c r="C231" s="30"/>
      <c r="D231" s="30"/>
    </row>
    <row r="232" spans="1:7" ht="20.25" x14ac:dyDescent="0.25">
      <c r="A232" s="26"/>
      <c r="B232" s="29"/>
      <c r="C232" s="30"/>
      <c r="D232" s="30"/>
    </row>
    <row r="233" spans="1:7" ht="20.25" x14ac:dyDescent="0.25">
      <c r="A233" s="26"/>
      <c r="B233" s="29"/>
      <c r="C233" s="30"/>
      <c r="D233" s="30"/>
    </row>
    <row r="234" spans="1:7" ht="20.25" x14ac:dyDescent="0.25">
      <c r="A234" s="26"/>
      <c r="B234" s="29"/>
      <c r="C234" s="30"/>
      <c r="D234" s="30"/>
    </row>
    <row r="235" spans="1:7" ht="20.25" x14ac:dyDescent="0.25">
      <c r="A235" s="26"/>
      <c r="B235" s="29"/>
      <c r="C235" s="30"/>
      <c r="D235" s="30"/>
    </row>
    <row r="236" spans="1:7" x14ac:dyDescent="0.25">
      <c r="A236" s="7"/>
      <c r="B236" s="29"/>
      <c r="C236" s="29"/>
      <c r="D236" s="29"/>
    </row>
    <row r="237" spans="1:7" ht="20.25" x14ac:dyDescent="0.25">
      <c r="A237" s="7"/>
      <c r="B237" s="31" t="s">
        <v>135</v>
      </c>
      <c r="C237" s="31" t="s">
        <v>136</v>
      </c>
      <c r="D237" t="s">
        <v>135</v>
      </c>
      <c r="E237" s="158" t="s">
        <v>136</v>
      </c>
    </row>
    <row r="238" spans="1:7" ht="21" x14ac:dyDescent="0.35">
      <c r="A238" s="7"/>
      <c r="B238" s="32" t="s">
        <v>137</v>
      </c>
      <c r="C238" s="32" t="s">
        <v>138</v>
      </c>
      <c r="D238" t="s">
        <v>137</v>
      </c>
      <c r="F238" t="s">
        <v>137</v>
      </c>
      <c r="G238" t="e">
        <f>IF(NOT(ISERROR(MATCH(F238,_xlfn.ANCHORARRAY(B249),0))),#REF!&amp;"Por favor no seleccionar los criterios de impacto",F238)</f>
        <v>#REF!</v>
      </c>
    </row>
    <row r="239" spans="1:7" ht="21" x14ac:dyDescent="0.35">
      <c r="A239" s="7"/>
      <c r="B239" s="32" t="s">
        <v>137</v>
      </c>
      <c r="C239" s="32" t="s">
        <v>124</v>
      </c>
      <c r="E239" s="158" t="s">
        <v>138</v>
      </c>
    </row>
    <row r="240" spans="1:7" ht="21" x14ac:dyDescent="0.35">
      <c r="A240" s="7"/>
      <c r="B240" s="32" t="s">
        <v>137</v>
      </c>
      <c r="C240" s="32" t="s">
        <v>127</v>
      </c>
      <c r="E240" s="158" t="s">
        <v>124</v>
      </c>
    </row>
    <row r="241" spans="1:5" ht="21" x14ac:dyDescent="0.35">
      <c r="A241" s="7"/>
      <c r="B241" s="32" t="s">
        <v>137</v>
      </c>
      <c r="C241" s="32" t="s">
        <v>130</v>
      </c>
      <c r="E241" s="158" t="s">
        <v>127</v>
      </c>
    </row>
    <row r="242" spans="1:5" ht="21" x14ac:dyDescent="0.35">
      <c r="A242" s="7"/>
      <c r="B242" s="32" t="s">
        <v>137</v>
      </c>
      <c r="C242" s="32" t="s">
        <v>132</v>
      </c>
      <c r="E242" s="158" t="s">
        <v>130</v>
      </c>
    </row>
    <row r="243" spans="1:5" ht="21" x14ac:dyDescent="0.35">
      <c r="A243" s="7"/>
      <c r="B243" s="32" t="s">
        <v>120</v>
      </c>
      <c r="C243" s="32" t="s">
        <v>47</v>
      </c>
      <c r="E243" s="158" t="s">
        <v>132</v>
      </c>
    </row>
    <row r="244" spans="1:5" ht="21" x14ac:dyDescent="0.35">
      <c r="A244" s="7"/>
      <c r="B244" s="32" t="s">
        <v>120</v>
      </c>
      <c r="C244" s="32" t="s">
        <v>125</v>
      </c>
      <c r="D244" t="s">
        <v>120</v>
      </c>
    </row>
    <row r="245" spans="1:5" ht="21" x14ac:dyDescent="0.35">
      <c r="A245" s="7"/>
      <c r="B245" s="32" t="s">
        <v>120</v>
      </c>
      <c r="C245" s="32" t="s">
        <v>128</v>
      </c>
      <c r="E245" s="158" t="s">
        <v>47</v>
      </c>
    </row>
    <row r="246" spans="1:5" ht="21" x14ac:dyDescent="0.35">
      <c r="A246" s="7"/>
      <c r="B246" s="32" t="s">
        <v>120</v>
      </c>
      <c r="C246" s="32" t="s">
        <v>49</v>
      </c>
      <c r="E246" s="158" t="s">
        <v>125</v>
      </c>
    </row>
    <row r="247" spans="1:5" ht="21" x14ac:dyDescent="0.35">
      <c r="A247" s="7"/>
      <c r="B247" s="32" t="s">
        <v>120</v>
      </c>
      <c r="C247" s="32" t="s">
        <v>50</v>
      </c>
      <c r="E247" s="158" t="s">
        <v>128</v>
      </c>
    </row>
    <row r="248" spans="1:5" x14ac:dyDescent="0.25">
      <c r="A248" s="7"/>
      <c r="B248" s="33"/>
      <c r="C248" s="33"/>
      <c r="E248" s="158" t="s">
        <v>49</v>
      </c>
    </row>
    <row r="249" spans="1:5" x14ac:dyDescent="0.25">
      <c r="A249" s="7"/>
      <c r="B249" s="33" t="str" cm="1">
        <f t="array" ref="B249:B251">_xlfn.UNIQUE(Tabla13[[#All],[Criterios]])</f>
        <v>Criterios</v>
      </c>
      <c r="C249" s="33"/>
      <c r="E249" s="158" t="s">
        <v>50</v>
      </c>
    </row>
    <row r="250" spans="1:5" x14ac:dyDescent="0.25">
      <c r="A250" s="7"/>
      <c r="B250" s="33" t="str">
        <v>Afectación Económica o presupuestal</v>
      </c>
      <c r="C250" s="33"/>
    </row>
    <row r="251" spans="1:5" x14ac:dyDescent="0.25">
      <c r="B251" s="33" t="str">
        <v>Pérdida Reputacional</v>
      </c>
      <c r="C251" s="33"/>
    </row>
    <row r="252" spans="1:5" x14ac:dyDescent="0.25">
      <c r="B252" s="34"/>
      <c r="C252" s="34"/>
    </row>
    <row r="253" spans="1:5" x14ac:dyDescent="0.25">
      <c r="B253" s="34"/>
      <c r="C253" s="34"/>
    </row>
    <row r="254" spans="1:5" x14ac:dyDescent="0.25">
      <c r="B254" s="34"/>
      <c r="C254" s="34"/>
    </row>
    <row r="255" spans="1:5" x14ac:dyDescent="0.25">
      <c r="B255" s="34"/>
      <c r="C255" s="34"/>
      <c r="D255" s="34"/>
    </row>
    <row r="256" spans="1:5" x14ac:dyDescent="0.25">
      <c r="B256" s="34"/>
      <c r="C256" s="34"/>
      <c r="D256" s="34"/>
    </row>
    <row r="257" spans="2:4" x14ac:dyDescent="0.25">
      <c r="B257" s="34"/>
      <c r="C257" s="34"/>
      <c r="D257" s="34"/>
    </row>
    <row r="258" spans="2:4" x14ac:dyDescent="0.25">
      <c r="B258" s="34"/>
      <c r="C258" s="34"/>
      <c r="D258" s="34"/>
    </row>
    <row r="259" spans="2:4" x14ac:dyDescent="0.25">
      <c r="B259" s="34"/>
      <c r="C259" s="34"/>
      <c r="D259" s="34"/>
    </row>
    <row r="260" spans="2:4" x14ac:dyDescent="0.25">
      <c r="B260" s="34"/>
      <c r="C260" s="34"/>
      <c r="D260" s="34"/>
    </row>
  </sheetData>
  <mergeCells count="1">
    <mergeCell ref="B2:E2"/>
  </mergeCells>
  <dataValidations count="1">
    <dataValidation type="list" allowBlank="1" showInputMessage="1" showErrorMessage="1" sqref="F238" xr:uid="{41C57F9E-EBD2-402F-9CB2-68B0DF1CB14B}">
      <formula1>#REF!</formula1>
    </dataValidation>
  </dataValidations>
  <pageMargins left="0.7" right="0.7" top="0.75" bottom="0.75" header="0.3" footer="0.3"/>
  <pageSetup orientation="portrait" r:id="rId2"/>
  <tableParts count="1">
    <tablePart r:id="rId3"/>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9B510D2-BA40-45F9-A728-17D3F6372F75}">
  <dimension ref="B1:Z61"/>
  <sheetViews>
    <sheetView topLeftCell="J4" workbookViewId="0">
      <selection activeCell="Q15" sqref="Q15"/>
    </sheetView>
  </sheetViews>
  <sheetFormatPr baseColWidth="10" defaultRowHeight="15" x14ac:dyDescent="0.25"/>
  <cols>
    <col min="2" max="2" width="25.5703125" customWidth="1"/>
    <col min="6" max="6" width="27.42578125" customWidth="1"/>
    <col min="7" max="7" width="24.7109375" style="160" customWidth="1"/>
    <col min="8" max="8" width="11.42578125" style="160"/>
    <col min="9" max="9" width="18.28515625" style="160" customWidth="1"/>
    <col min="10" max="12" width="11.42578125" style="160"/>
    <col min="17" max="17" width="21.5703125" customWidth="1"/>
    <col min="18" max="18" width="17.5703125" bestFit="1" customWidth="1"/>
    <col min="19" max="19" width="23.85546875" bestFit="1" customWidth="1"/>
    <col min="21" max="21" width="15.5703125" bestFit="1" customWidth="1"/>
    <col min="22" max="22" width="25.28515625" bestFit="1" customWidth="1"/>
    <col min="24" max="24" width="21" bestFit="1" customWidth="1"/>
  </cols>
  <sheetData>
    <row r="1" spans="2:26" x14ac:dyDescent="0.25">
      <c r="G1" s="160" t="s">
        <v>23</v>
      </c>
      <c r="H1" s="160" t="s">
        <v>15</v>
      </c>
    </row>
    <row r="4" spans="2:26" x14ac:dyDescent="0.25">
      <c r="B4" t="s">
        <v>256</v>
      </c>
      <c r="C4" t="s">
        <v>165</v>
      </c>
      <c r="F4" t="s">
        <v>52</v>
      </c>
      <c r="G4" s="159" t="s">
        <v>281</v>
      </c>
      <c r="H4" s="159">
        <v>0.2</v>
      </c>
      <c r="I4" s="159"/>
      <c r="K4" s="159"/>
      <c r="Q4" t="s">
        <v>282</v>
      </c>
      <c r="R4" s="159">
        <v>0.5</v>
      </c>
      <c r="S4" s="160" t="s">
        <v>110</v>
      </c>
      <c r="T4" s="159">
        <v>0.3</v>
      </c>
      <c r="U4" s="160" t="s">
        <v>123</v>
      </c>
      <c r="V4" s="159">
        <v>0.4</v>
      </c>
      <c r="W4" s="160" t="s">
        <v>126</v>
      </c>
    </row>
    <row r="5" spans="2:26" x14ac:dyDescent="0.25">
      <c r="B5" t="s">
        <v>257</v>
      </c>
      <c r="C5" t="s">
        <v>165</v>
      </c>
      <c r="F5" t="s">
        <v>53</v>
      </c>
      <c r="G5" s="159" t="s">
        <v>281</v>
      </c>
      <c r="H5" s="159">
        <v>0.2</v>
      </c>
      <c r="I5" s="159"/>
      <c r="K5" s="159"/>
      <c r="Q5" t="s">
        <v>283</v>
      </c>
      <c r="R5" s="159">
        <v>0.45</v>
      </c>
      <c r="S5" s="160" t="s">
        <v>110</v>
      </c>
      <c r="T5" s="159">
        <v>0.36</v>
      </c>
      <c r="U5" s="160" t="s">
        <v>123</v>
      </c>
      <c r="V5" s="159">
        <v>0.4</v>
      </c>
      <c r="W5" s="160" t="s">
        <v>126</v>
      </c>
    </row>
    <row r="6" spans="2:26" x14ac:dyDescent="0.25">
      <c r="B6" t="s">
        <v>258</v>
      </c>
      <c r="C6" t="s">
        <v>126</v>
      </c>
      <c r="F6" t="s">
        <v>54</v>
      </c>
      <c r="G6" s="159" t="s">
        <v>112</v>
      </c>
      <c r="H6" s="159">
        <v>0.6</v>
      </c>
      <c r="I6" s="159" t="s">
        <v>314</v>
      </c>
      <c r="K6" s="159"/>
      <c r="Q6" t="s">
        <v>284</v>
      </c>
      <c r="R6" s="159">
        <v>0.4</v>
      </c>
      <c r="S6" s="160" t="s">
        <v>110</v>
      </c>
      <c r="T6" s="159">
        <v>0.36</v>
      </c>
      <c r="U6" s="160" t="s">
        <v>123</v>
      </c>
      <c r="V6" s="159">
        <v>0.4</v>
      </c>
      <c r="W6" s="160" t="s">
        <v>126</v>
      </c>
    </row>
    <row r="7" spans="2:26" x14ac:dyDescent="0.25">
      <c r="B7" t="s">
        <v>259</v>
      </c>
      <c r="C7" t="s">
        <v>255</v>
      </c>
      <c r="G7" s="159"/>
      <c r="I7" s="159"/>
      <c r="K7" s="159"/>
      <c r="Q7" t="s">
        <v>285</v>
      </c>
      <c r="R7" s="159">
        <v>0.35</v>
      </c>
      <c r="S7" s="160" t="s">
        <v>112</v>
      </c>
      <c r="T7" s="159">
        <v>0.42</v>
      </c>
      <c r="U7" s="160" t="s">
        <v>123</v>
      </c>
      <c r="V7" s="159">
        <v>0.4</v>
      </c>
      <c r="W7" s="160" t="s">
        <v>126</v>
      </c>
    </row>
    <row r="8" spans="2:26" x14ac:dyDescent="0.25">
      <c r="B8" t="s">
        <v>260</v>
      </c>
      <c r="C8" t="s">
        <v>160</v>
      </c>
      <c r="G8" s="159"/>
      <c r="I8" s="159"/>
      <c r="K8" s="159"/>
      <c r="Q8" t="s">
        <v>286</v>
      </c>
      <c r="R8" s="159">
        <v>0.35</v>
      </c>
      <c r="S8" s="160" t="s">
        <v>112</v>
      </c>
      <c r="T8" s="159">
        <v>0.6</v>
      </c>
      <c r="U8" s="160" t="s">
        <v>123</v>
      </c>
      <c r="V8" s="159">
        <v>0.26</v>
      </c>
      <c r="W8" s="160" t="s">
        <v>126</v>
      </c>
    </row>
    <row r="9" spans="2:26" x14ac:dyDescent="0.25">
      <c r="B9" t="s">
        <v>262</v>
      </c>
      <c r="C9" t="s">
        <v>165</v>
      </c>
      <c r="G9" s="159"/>
      <c r="I9" s="159"/>
      <c r="K9" s="159"/>
      <c r="Q9" t="s">
        <v>287</v>
      </c>
      <c r="R9" s="159">
        <v>0.3</v>
      </c>
      <c r="S9" s="160" t="s">
        <v>112</v>
      </c>
      <c r="T9" s="159">
        <v>0.6</v>
      </c>
      <c r="U9" s="160" t="s">
        <v>123</v>
      </c>
      <c r="V9" s="159">
        <v>0.3</v>
      </c>
      <c r="W9" s="160" t="s">
        <v>126</v>
      </c>
    </row>
    <row r="10" spans="2:26" x14ac:dyDescent="0.25">
      <c r="B10" t="s">
        <v>263</v>
      </c>
      <c r="C10" t="s">
        <v>126</v>
      </c>
    </row>
    <row r="11" spans="2:26" x14ac:dyDescent="0.25">
      <c r="B11" t="s">
        <v>264</v>
      </c>
      <c r="C11" t="s">
        <v>126</v>
      </c>
      <c r="F11" t="s">
        <v>256</v>
      </c>
      <c r="G11" s="160" t="s">
        <v>109</v>
      </c>
      <c r="H11" s="159">
        <v>0.1</v>
      </c>
      <c r="I11" s="160" t="s">
        <v>281</v>
      </c>
      <c r="J11" s="159">
        <v>0.2</v>
      </c>
      <c r="K11" s="160" t="s">
        <v>165</v>
      </c>
    </row>
    <row r="12" spans="2:26" x14ac:dyDescent="0.25">
      <c r="B12" t="s">
        <v>265</v>
      </c>
      <c r="C12" t="s">
        <v>255</v>
      </c>
      <c r="F12" t="s">
        <v>257</v>
      </c>
      <c r="G12" s="160" t="s">
        <v>109</v>
      </c>
      <c r="H12" s="159">
        <v>0.1</v>
      </c>
      <c r="I12" s="160" t="s">
        <v>123</v>
      </c>
      <c r="J12" s="159">
        <v>0.4</v>
      </c>
      <c r="K12" s="160" t="s">
        <v>165</v>
      </c>
      <c r="Q12" t="s">
        <v>14</v>
      </c>
      <c r="R12" t="s">
        <v>315</v>
      </c>
      <c r="S12" s="160" t="s">
        <v>18</v>
      </c>
      <c r="T12" t="s">
        <v>31</v>
      </c>
      <c r="U12" s="160" t="s">
        <v>32</v>
      </c>
      <c r="V12" t="s">
        <v>316</v>
      </c>
      <c r="W12" s="160" t="s">
        <v>15</v>
      </c>
      <c r="X12" t="s">
        <v>23</v>
      </c>
      <c r="Y12" s="160" t="s">
        <v>15</v>
      </c>
      <c r="Z12" t="s">
        <v>317</v>
      </c>
    </row>
    <row r="13" spans="2:26" x14ac:dyDescent="0.25">
      <c r="B13" t="s">
        <v>266</v>
      </c>
      <c r="C13" t="s">
        <v>160</v>
      </c>
      <c r="F13" t="s">
        <v>258</v>
      </c>
      <c r="G13" s="160" t="s">
        <v>109</v>
      </c>
      <c r="H13" s="159">
        <v>0.1</v>
      </c>
      <c r="I13" s="160" t="s">
        <v>126</v>
      </c>
      <c r="J13" s="159">
        <v>0.6</v>
      </c>
      <c r="K13" s="160" t="s">
        <v>126</v>
      </c>
      <c r="Q13" t="s">
        <v>109</v>
      </c>
      <c r="R13" t="s">
        <v>281</v>
      </c>
      <c r="S13" t="s">
        <v>165</v>
      </c>
      <c r="T13" t="s">
        <v>52</v>
      </c>
      <c r="U13" t="s">
        <v>56</v>
      </c>
      <c r="V13" t="s">
        <v>109</v>
      </c>
      <c r="W13" s="158">
        <v>0.1</v>
      </c>
      <c r="X13" t="s">
        <v>281</v>
      </c>
      <c r="Y13" s="158">
        <v>0.2</v>
      </c>
      <c r="Z13" t="s">
        <v>165</v>
      </c>
    </row>
    <row r="14" spans="2:26" x14ac:dyDescent="0.25">
      <c r="B14" t="s">
        <v>267</v>
      </c>
      <c r="C14" t="s">
        <v>126</v>
      </c>
      <c r="F14" t="s">
        <v>259</v>
      </c>
      <c r="G14" s="160" t="s">
        <v>109</v>
      </c>
      <c r="H14" s="159">
        <v>0.1</v>
      </c>
      <c r="I14" s="160" t="s">
        <v>129</v>
      </c>
      <c r="J14" s="159">
        <v>0.8</v>
      </c>
      <c r="K14" s="160" t="s">
        <v>162</v>
      </c>
      <c r="Q14" t="s">
        <v>109</v>
      </c>
      <c r="R14" t="s">
        <v>123</v>
      </c>
      <c r="S14" t="s">
        <v>165</v>
      </c>
      <c r="T14" t="s">
        <v>52</v>
      </c>
      <c r="U14" t="s">
        <v>56</v>
      </c>
      <c r="V14" t="s">
        <v>109</v>
      </c>
      <c r="W14" s="158">
        <v>0.1</v>
      </c>
      <c r="X14" t="s">
        <v>123</v>
      </c>
      <c r="Y14" s="158">
        <v>0.4</v>
      </c>
      <c r="Z14" t="s">
        <v>165</v>
      </c>
    </row>
    <row r="15" spans="2:26" x14ac:dyDescent="0.25">
      <c r="B15" t="s">
        <v>261</v>
      </c>
      <c r="C15" t="s">
        <v>126</v>
      </c>
      <c r="F15" t="s">
        <v>260</v>
      </c>
      <c r="G15" s="160" t="s">
        <v>109</v>
      </c>
      <c r="H15" s="159">
        <v>0.1</v>
      </c>
      <c r="I15" s="160" t="s">
        <v>131</v>
      </c>
      <c r="J15" s="159">
        <v>1</v>
      </c>
      <c r="K15" s="160" t="s">
        <v>160</v>
      </c>
      <c r="Q15" t="s">
        <v>109</v>
      </c>
      <c r="R15" t="s">
        <v>126</v>
      </c>
      <c r="S15" t="s">
        <v>126</v>
      </c>
      <c r="T15" t="s">
        <v>52</v>
      </c>
      <c r="U15" t="s">
        <v>56</v>
      </c>
      <c r="V15" t="s">
        <v>109</v>
      </c>
      <c r="W15" s="158">
        <v>0.1</v>
      </c>
      <c r="X15" t="s">
        <v>126</v>
      </c>
      <c r="Y15" s="158">
        <v>0.6</v>
      </c>
      <c r="Z15" t="s">
        <v>126</v>
      </c>
    </row>
    <row r="16" spans="2:26" x14ac:dyDescent="0.25">
      <c r="B16" t="s">
        <v>277</v>
      </c>
      <c r="C16" t="s">
        <v>126</v>
      </c>
      <c r="F16" t="s">
        <v>262</v>
      </c>
      <c r="G16" s="160" t="s">
        <v>109</v>
      </c>
      <c r="H16" s="159">
        <v>0.2</v>
      </c>
      <c r="I16" s="160" t="s">
        <v>281</v>
      </c>
      <c r="J16" s="159">
        <v>0.2</v>
      </c>
      <c r="K16" s="160" t="s">
        <v>165</v>
      </c>
      <c r="T16" t="s">
        <v>52</v>
      </c>
      <c r="U16" t="s">
        <v>56</v>
      </c>
    </row>
    <row r="17" spans="2:21" x14ac:dyDescent="0.25">
      <c r="B17" t="s">
        <v>268</v>
      </c>
      <c r="C17" t="s">
        <v>255</v>
      </c>
      <c r="F17" t="s">
        <v>263</v>
      </c>
      <c r="G17" s="160" t="s">
        <v>109</v>
      </c>
      <c r="H17" s="159">
        <v>0.2</v>
      </c>
      <c r="I17" s="160" t="s">
        <v>123</v>
      </c>
      <c r="J17" s="159">
        <v>0.4</v>
      </c>
      <c r="K17" s="160" t="s">
        <v>165</v>
      </c>
      <c r="R17" s="159">
        <v>0.5</v>
      </c>
      <c r="S17" s="158">
        <v>0.5</v>
      </c>
      <c r="T17" t="s">
        <v>52</v>
      </c>
      <c r="U17" t="s">
        <v>56</v>
      </c>
    </row>
    <row r="18" spans="2:21" x14ac:dyDescent="0.25">
      <c r="B18" t="s">
        <v>269</v>
      </c>
      <c r="C18" t="s">
        <v>160</v>
      </c>
      <c r="F18" t="s">
        <v>264</v>
      </c>
      <c r="G18" s="160" t="s">
        <v>109</v>
      </c>
      <c r="H18" s="159">
        <v>0.2</v>
      </c>
      <c r="I18" s="160" t="s">
        <v>126</v>
      </c>
      <c r="J18" s="159">
        <v>0.6</v>
      </c>
      <c r="K18" s="160" t="s">
        <v>126</v>
      </c>
      <c r="R18" s="159">
        <v>0.45</v>
      </c>
      <c r="S18" s="158">
        <v>0.35</v>
      </c>
      <c r="T18" t="s">
        <v>52</v>
      </c>
      <c r="U18" t="s">
        <v>56</v>
      </c>
    </row>
    <row r="19" spans="2:21" x14ac:dyDescent="0.25">
      <c r="B19" t="s">
        <v>270</v>
      </c>
      <c r="C19" t="s">
        <v>126</v>
      </c>
      <c r="F19" t="s">
        <v>265</v>
      </c>
      <c r="G19" s="160" t="s">
        <v>109</v>
      </c>
      <c r="H19" s="159">
        <v>0.2</v>
      </c>
      <c r="I19" s="160" t="s">
        <v>129</v>
      </c>
      <c r="J19" s="159">
        <v>0.8</v>
      </c>
      <c r="K19" s="160" t="s">
        <v>162</v>
      </c>
      <c r="R19" s="159">
        <v>0.4</v>
      </c>
      <c r="T19" t="s">
        <v>52</v>
      </c>
      <c r="U19" t="s">
        <v>56</v>
      </c>
    </row>
    <row r="20" spans="2:21" x14ac:dyDescent="0.25">
      <c r="B20" t="s">
        <v>271</v>
      </c>
      <c r="C20" t="s">
        <v>126</v>
      </c>
      <c r="F20" t="s">
        <v>266</v>
      </c>
      <c r="G20" s="160" t="s">
        <v>109</v>
      </c>
      <c r="H20" s="159">
        <v>0.2</v>
      </c>
      <c r="I20" s="160" t="s">
        <v>131</v>
      </c>
      <c r="J20" s="159">
        <v>1</v>
      </c>
      <c r="K20" s="160" t="s">
        <v>160</v>
      </c>
      <c r="R20" s="159">
        <v>0.35</v>
      </c>
      <c r="T20" t="s">
        <v>52</v>
      </c>
      <c r="U20" t="s">
        <v>56</v>
      </c>
    </row>
    <row r="21" spans="2:21" x14ac:dyDescent="0.25">
      <c r="B21" t="s">
        <v>272</v>
      </c>
      <c r="C21" t="s">
        <v>255</v>
      </c>
      <c r="F21" t="s">
        <v>267</v>
      </c>
      <c r="G21" s="160" t="s">
        <v>110</v>
      </c>
      <c r="H21" s="159">
        <v>0.3</v>
      </c>
      <c r="I21" s="160" t="s">
        <v>281</v>
      </c>
      <c r="J21" s="159">
        <v>0.2</v>
      </c>
      <c r="K21" s="160" t="s">
        <v>165</v>
      </c>
      <c r="R21" s="159">
        <v>0.35</v>
      </c>
      <c r="T21" t="s">
        <v>52</v>
      </c>
      <c r="U21" t="s">
        <v>56</v>
      </c>
    </row>
    <row r="22" spans="2:21" x14ac:dyDescent="0.25">
      <c r="B22" t="s">
        <v>273</v>
      </c>
      <c r="C22" t="s">
        <v>255</v>
      </c>
      <c r="F22" t="s">
        <v>261</v>
      </c>
      <c r="G22" s="160" t="s">
        <v>110</v>
      </c>
      <c r="H22" s="159">
        <v>0.3</v>
      </c>
      <c r="I22" s="160" t="s">
        <v>123</v>
      </c>
      <c r="J22" s="159">
        <v>0.4</v>
      </c>
      <c r="K22" s="160" t="s">
        <v>126</v>
      </c>
      <c r="R22" s="159">
        <v>0.3</v>
      </c>
      <c r="T22" t="s">
        <v>52</v>
      </c>
      <c r="U22" t="s">
        <v>56</v>
      </c>
    </row>
    <row r="23" spans="2:21" x14ac:dyDescent="0.25">
      <c r="B23" t="s">
        <v>274</v>
      </c>
      <c r="C23" t="s">
        <v>160</v>
      </c>
      <c r="F23" t="s">
        <v>277</v>
      </c>
      <c r="G23" s="160" t="s">
        <v>110</v>
      </c>
      <c r="H23" s="159">
        <v>0.3</v>
      </c>
      <c r="I23" s="160" t="s">
        <v>126</v>
      </c>
      <c r="J23" s="159">
        <v>0.6</v>
      </c>
      <c r="K23" s="160" t="s">
        <v>126</v>
      </c>
      <c r="T23" t="s">
        <v>52</v>
      </c>
      <c r="U23" t="s">
        <v>56</v>
      </c>
    </row>
    <row r="24" spans="2:21" x14ac:dyDescent="0.25">
      <c r="B24" t="s">
        <v>322</v>
      </c>
      <c r="C24" t="s">
        <v>255</v>
      </c>
      <c r="F24" t="s">
        <v>268</v>
      </c>
      <c r="G24" s="160" t="s">
        <v>110</v>
      </c>
      <c r="H24" s="159">
        <v>0.3</v>
      </c>
      <c r="I24" s="160" t="s">
        <v>129</v>
      </c>
      <c r="J24" s="159">
        <v>0.8</v>
      </c>
      <c r="K24" s="160" t="s">
        <v>162</v>
      </c>
      <c r="T24" t="s">
        <v>52</v>
      </c>
      <c r="U24" t="s">
        <v>56</v>
      </c>
    </row>
    <row r="25" spans="2:21" x14ac:dyDescent="0.25">
      <c r="B25" t="s">
        <v>323</v>
      </c>
      <c r="C25" t="s">
        <v>255</v>
      </c>
      <c r="F25" t="s">
        <v>269</v>
      </c>
      <c r="G25" s="160" t="s">
        <v>110</v>
      </c>
      <c r="H25" s="159">
        <v>0.3</v>
      </c>
      <c r="I25" s="160" t="s">
        <v>131</v>
      </c>
      <c r="J25" s="159">
        <v>1</v>
      </c>
      <c r="K25" s="160" t="s">
        <v>160</v>
      </c>
    </row>
    <row r="26" spans="2:21" x14ac:dyDescent="0.25">
      <c r="B26" t="s">
        <v>324</v>
      </c>
      <c r="C26" t="s">
        <v>255</v>
      </c>
      <c r="F26" t="s">
        <v>270</v>
      </c>
      <c r="G26" s="160" t="s">
        <v>110</v>
      </c>
      <c r="H26" s="159">
        <v>0.4</v>
      </c>
      <c r="I26" s="160" t="s">
        <v>281</v>
      </c>
      <c r="J26" s="159">
        <v>0.2</v>
      </c>
      <c r="K26" s="160" t="s">
        <v>165</v>
      </c>
    </row>
    <row r="27" spans="2:21" x14ac:dyDescent="0.25">
      <c r="B27" t="s">
        <v>325</v>
      </c>
      <c r="C27" t="s">
        <v>255</v>
      </c>
      <c r="F27" t="s">
        <v>271</v>
      </c>
      <c r="G27" s="160" t="s">
        <v>110</v>
      </c>
      <c r="H27" s="159">
        <v>0.4</v>
      </c>
      <c r="I27" s="160" t="s">
        <v>123</v>
      </c>
      <c r="J27" s="159">
        <v>0.4</v>
      </c>
      <c r="K27" s="160" t="s">
        <v>126</v>
      </c>
    </row>
    <row r="28" spans="2:21" x14ac:dyDescent="0.25">
      <c r="B28" t="s">
        <v>326</v>
      </c>
      <c r="C28" t="s">
        <v>160</v>
      </c>
      <c r="F28" t="s">
        <v>272</v>
      </c>
      <c r="G28" s="160" t="s">
        <v>110</v>
      </c>
      <c r="H28" s="159">
        <v>0.4</v>
      </c>
      <c r="I28" s="160" t="s">
        <v>126</v>
      </c>
      <c r="J28" s="159">
        <v>0.6</v>
      </c>
      <c r="K28" s="160" t="s">
        <v>126</v>
      </c>
    </row>
    <row r="29" spans="2:21" x14ac:dyDescent="0.25">
      <c r="F29" t="s">
        <v>273</v>
      </c>
      <c r="G29" s="160" t="s">
        <v>110</v>
      </c>
      <c r="H29" s="159">
        <v>0.4</v>
      </c>
      <c r="I29" s="160" t="s">
        <v>129</v>
      </c>
      <c r="J29" s="159">
        <v>0.8</v>
      </c>
      <c r="K29" s="160" t="s">
        <v>162</v>
      </c>
    </row>
    <row r="30" spans="2:21" x14ac:dyDescent="0.25">
      <c r="F30" t="s">
        <v>274</v>
      </c>
      <c r="G30" s="160" t="s">
        <v>110</v>
      </c>
      <c r="H30" s="159">
        <v>0.4</v>
      </c>
      <c r="I30" s="160" t="s">
        <v>131</v>
      </c>
      <c r="J30" s="159">
        <v>1</v>
      </c>
      <c r="K30" s="160" t="s">
        <v>160</v>
      </c>
    </row>
    <row r="31" spans="2:21" x14ac:dyDescent="0.25">
      <c r="F31" t="s">
        <v>275</v>
      </c>
      <c r="G31" s="160" t="s">
        <v>112</v>
      </c>
      <c r="H31" s="159">
        <v>0.5</v>
      </c>
      <c r="I31" s="160" t="s">
        <v>281</v>
      </c>
      <c r="J31" s="159">
        <v>0.2</v>
      </c>
      <c r="K31" s="160" t="s">
        <v>126</v>
      </c>
    </row>
    <row r="32" spans="2:21" x14ac:dyDescent="0.25">
      <c r="F32" t="s">
        <v>276</v>
      </c>
      <c r="G32" s="160" t="s">
        <v>112</v>
      </c>
      <c r="H32" s="159">
        <v>0.5</v>
      </c>
      <c r="I32" s="160" t="s">
        <v>123</v>
      </c>
      <c r="J32" s="159">
        <v>0.4</v>
      </c>
      <c r="K32" s="160" t="s">
        <v>126</v>
      </c>
    </row>
    <row r="33" spans="6:11" x14ac:dyDescent="0.25">
      <c r="F33" t="s">
        <v>278</v>
      </c>
      <c r="G33" s="160" t="s">
        <v>112</v>
      </c>
      <c r="H33" s="159">
        <v>0.5</v>
      </c>
      <c r="I33" s="160" t="s">
        <v>126</v>
      </c>
      <c r="J33" s="159">
        <v>0.6</v>
      </c>
      <c r="K33" s="160" t="s">
        <v>126</v>
      </c>
    </row>
    <row r="34" spans="6:11" x14ac:dyDescent="0.25">
      <c r="F34" t="s">
        <v>280</v>
      </c>
      <c r="G34" s="160" t="s">
        <v>112</v>
      </c>
      <c r="H34" s="159">
        <v>0.5</v>
      </c>
      <c r="I34" s="160" t="s">
        <v>129</v>
      </c>
      <c r="J34" s="159">
        <v>0.8</v>
      </c>
      <c r="K34" s="160" t="s">
        <v>162</v>
      </c>
    </row>
    <row r="35" spans="6:11" x14ac:dyDescent="0.25">
      <c r="F35" t="s">
        <v>279</v>
      </c>
      <c r="G35" s="160" t="s">
        <v>112</v>
      </c>
      <c r="H35" s="159">
        <v>0.5</v>
      </c>
      <c r="I35" s="160" t="s">
        <v>131</v>
      </c>
      <c r="J35" s="159">
        <v>1</v>
      </c>
      <c r="K35" s="160" t="s">
        <v>160</v>
      </c>
    </row>
    <row r="37" spans="6:11" ht="45" x14ac:dyDescent="0.25">
      <c r="G37" s="161" t="s">
        <v>289</v>
      </c>
    </row>
    <row r="38" spans="6:11" ht="105" x14ac:dyDescent="0.25">
      <c r="G38" s="161" t="s">
        <v>290</v>
      </c>
    </row>
    <row r="39" spans="6:11" ht="75" x14ac:dyDescent="0.25">
      <c r="G39" s="161" t="s">
        <v>291</v>
      </c>
    </row>
    <row r="40" spans="6:11" ht="75" x14ac:dyDescent="0.25">
      <c r="G40" s="161" t="s">
        <v>292</v>
      </c>
    </row>
    <row r="41" spans="6:11" ht="75" x14ac:dyDescent="0.25">
      <c r="G41" s="161" t="s">
        <v>293</v>
      </c>
    </row>
    <row r="42" spans="6:11" ht="45" x14ac:dyDescent="0.25">
      <c r="G42" s="161" t="s">
        <v>294</v>
      </c>
    </row>
    <row r="43" spans="6:11" ht="105" x14ac:dyDescent="0.25">
      <c r="G43" s="161" t="s">
        <v>295</v>
      </c>
    </row>
    <row r="44" spans="6:11" ht="75" x14ac:dyDescent="0.25">
      <c r="G44" s="161" t="s">
        <v>296</v>
      </c>
    </row>
    <row r="45" spans="6:11" ht="75" x14ac:dyDescent="0.25">
      <c r="G45" s="161" t="s">
        <v>297</v>
      </c>
    </row>
    <row r="46" spans="6:11" ht="75" x14ac:dyDescent="0.25">
      <c r="G46" s="161" t="s">
        <v>298</v>
      </c>
    </row>
    <row r="47" spans="6:11" ht="45" x14ac:dyDescent="0.25">
      <c r="G47" s="161" t="s">
        <v>299</v>
      </c>
    </row>
    <row r="48" spans="6:11" ht="105" x14ac:dyDescent="0.25">
      <c r="G48" s="161" t="s">
        <v>300</v>
      </c>
    </row>
    <row r="49" spans="7:7" ht="75" x14ac:dyDescent="0.25">
      <c r="G49" s="161" t="s">
        <v>301</v>
      </c>
    </row>
    <row r="50" spans="7:7" ht="75" x14ac:dyDescent="0.25">
      <c r="G50" s="161" t="s">
        <v>302</v>
      </c>
    </row>
    <row r="51" spans="7:7" ht="75" x14ac:dyDescent="0.25">
      <c r="G51" s="161" t="s">
        <v>303</v>
      </c>
    </row>
    <row r="52" spans="7:7" ht="45" x14ac:dyDescent="0.25">
      <c r="G52" s="161" t="s">
        <v>304</v>
      </c>
    </row>
    <row r="53" spans="7:7" ht="105" x14ac:dyDescent="0.25">
      <c r="G53" s="161" t="s">
        <v>305</v>
      </c>
    </row>
    <row r="54" spans="7:7" ht="75" x14ac:dyDescent="0.25">
      <c r="G54" s="161" t="s">
        <v>306</v>
      </c>
    </row>
    <row r="55" spans="7:7" ht="75" x14ac:dyDescent="0.25">
      <c r="G55" s="161" t="s">
        <v>307</v>
      </c>
    </row>
    <row r="56" spans="7:7" ht="75" x14ac:dyDescent="0.25">
      <c r="G56" s="161" t="s">
        <v>308</v>
      </c>
    </row>
    <row r="57" spans="7:7" ht="45" x14ac:dyDescent="0.25">
      <c r="G57" s="161" t="s">
        <v>309</v>
      </c>
    </row>
    <row r="58" spans="7:7" ht="105" x14ac:dyDescent="0.25">
      <c r="G58" s="161" t="s">
        <v>310</v>
      </c>
    </row>
    <row r="59" spans="7:7" ht="75" x14ac:dyDescent="0.25">
      <c r="G59" s="161" t="s">
        <v>311</v>
      </c>
    </row>
    <row r="60" spans="7:7" ht="75" x14ac:dyDescent="0.25">
      <c r="G60" s="161" t="s">
        <v>312</v>
      </c>
    </row>
    <row r="61" spans="7:7" ht="75" x14ac:dyDescent="0.25">
      <c r="G61" s="161" t="s">
        <v>313</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CE11DC-9CCA-4581-BA3E-60E9533CB3A8}">
  <dimension ref="B2:K31"/>
  <sheetViews>
    <sheetView topLeftCell="A26" workbookViewId="0">
      <selection activeCell="D19" sqref="D19"/>
    </sheetView>
  </sheetViews>
  <sheetFormatPr baseColWidth="10" defaultRowHeight="15" x14ac:dyDescent="0.25"/>
  <cols>
    <col min="2" max="2" width="30.85546875" customWidth="1"/>
    <col min="3" max="3" width="38.140625" customWidth="1"/>
    <col min="4" max="4" width="32.5703125" customWidth="1"/>
    <col min="5" max="5" width="20.42578125" customWidth="1"/>
    <col min="6" max="6" width="22.28515625" customWidth="1"/>
    <col min="7" max="7" width="21.85546875" customWidth="1"/>
    <col min="11" max="11" width="16.42578125" customWidth="1"/>
  </cols>
  <sheetData>
    <row r="2" spans="2:11" x14ac:dyDescent="0.25">
      <c r="B2" s="4" t="s">
        <v>38</v>
      </c>
      <c r="C2" s="4" t="s">
        <v>39</v>
      </c>
      <c r="D2" s="4" t="s">
        <v>46</v>
      </c>
      <c r="E2" s="6" t="s">
        <v>51</v>
      </c>
      <c r="F2" s="4" t="s">
        <v>55</v>
      </c>
      <c r="G2" s="4" t="s">
        <v>58</v>
      </c>
      <c r="H2" s="4" t="s">
        <v>61</v>
      </c>
      <c r="I2" s="4" t="s">
        <v>64</v>
      </c>
      <c r="J2" s="4" t="s">
        <v>174</v>
      </c>
      <c r="K2" s="4" t="s">
        <v>328</v>
      </c>
    </row>
    <row r="3" spans="2:11" ht="30" x14ac:dyDescent="0.25">
      <c r="B3" t="s">
        <v>40</v>
      </c>
      <c r="C3" s="82" t="s">
        <v>41</v>
      </c>
      <c r="D3" s="5" t="s">
        <v>47</v>
      </c>
      <c r="E3" t="s">
        <v>52</v>
      </c>
      <c r="F3" t="s">
        <v>56</v>
      </c>
      <c r="G3" t="s">
        <v>59</v>
      </c>
      <c r="H3" t="s">
        <v>62</v>
      </c>
      <c r="I3" t="s">
        <v>65</v>
      </c>
      <c r="J3" t="s">
        <v>175</v>
      </c>
      <c r="K3" t="s">
        <v>329</v>
      </c>
    </row>
    <row r="4" spans="2:11" ht="75" x14ac:dyDescent="0.25">
      <c r="B4" s="185" t="s">
        <v>334</v>
      </c>
      <c r="C4" t="s">
        <v>42</v>
      </c>
      <c r="D4" s="5" t="s">
        <v>48</v>
      </c>
      <c r="E4" t="s">
        <v>53</v>
      </c>
      <c r="F4" t="s">
        <v>57</v>
      </c>
      <c r="G4" t="s">
        <v>60</v>
      </c>
      <c r="H4" t="s">
        <v>63</v>
      </c>
      <c r="I4" t="s">
        <v>66</v>
      </c>
      <c r="J4" t="s">
        <v>176</v>
      </c>
      <c r="K4" t="s">
        <v>330</v>
      </c>
    </row>
    <row r="5" spans="2:11" ht="60" x14ac:dyDescent="0.25">
      <c r="B5" s="185" t="s">
        <v>352</v>
      </c>
      <c r="C5" t="s">
        <v>43</v>
      </c>
      <c r="D5" s="5" t="s">
        <v>128</v>
      </c>
      <c r="E5" t="s">
        <v>54</v>
      </c>
      <c r="K5" t="s">
        <v>331</v>
      </c>
    </row>
    <row r="6" spans="2:11" ht="45" x14ac:dyDescent="0.25">
      <c r="B6" s="185" t="s">
        <v>333</v>
      </c>
      <c r="C6" t="s">
        <v>44</v>
      </c>
      <c r="D6" s="5" t="s">
        <v>358</v>
      </c>
      <c r="K6" t="s">
        <v>332</v>
      </c>
    </row>
    <row r="7" spans="2:11" ht="60" x14ac:dyDescent="0.25">
      <c r="B7" s="185" t="s">
        <v>370</v>
      </c>
      <c r="C7" t="s">
        <v>45</v>
      </c>
      <c r="D7" s="83" t="s">
        <v>50</v>
      </c>
    </row>
    <row r="8" spans="2:11" ht="30" x14ac:dyDescent="0.25">
      <c r="B8" s="185" t="s">
        <v>466</v>
      </c>
      <c r="C8" t="s">
        <v>355</v>
      </c>
      <c r="D8" s="171" t="s">
        <v>340</v>
      </c>
    </row>
    <row r="9" spans="2:11" ht="30" x14ac:dyDescent="0.25">
      <c r="B9" t="s">
        <v>393</v>
      </c>
      <c r="C9" t="s">
        <v>173</v>
      </c>
      <c r="D9" s="171" t="s">
        <v>341</v>
      </c>
    </row>
    <row r="10" spans="2:11" ht="30" x14ac:dyDescent="0.25">
      <c r="C10" t="s">
        <v>418</v>
      </c>
      <c r="D10" s="171" t="s">
        <v>342</v>
      </c>
    </row>
    <row r="11" spans="2:11" ht="30" x14ac:dyDescent="0.25">
      <c r="D11" s="171" t="s">
        <v>343</v>
      </c>
    </row>
    <row r="12" spans="2:11" ht="30" x14ac:dyDescent="0.25">
      <c r="D12" s="171" t="s">
        <v>344</v>
      </c>
    </row>
    <row r="13" spans="2:11" ht="30" x14ac:dyDescent="0.25">
      <c r="D13" s="169" t="s">
        <v>335</v>
      </c>
    </row>
    <row r="14" spans="2:11" ht="30" x14ac:dyDescent="0.25">
      <c r="D14" s="169" t="s">
        <v>336</v>
      </c>
    </row>
    <row r="15" spans="2:11" ht="30" x14ac:dyDescent="0.25">
      <c r="D15" s="169" t="s">
        <v>337</v>
      </c>
    </row>
    <row r="16" spans="2:11" ht="30" x14ac:dyDescent="0.25">
      <c r="D16" s="169" t="s">
        <v>338</v>
      </c>
    </row>
    <row r="17" spans="4:4" ht="30" x14ac:dyDescent="0.25">
      <c r="D17" s="169" t="s">
        <v>339</v>
      </c>
    </row>
    <row r="18" spans="4:4" ht="60" x14ac:dyDescent="0.25">
      <c r="D18" s="82" t="s">
        <v>467</v>
      </c>
    </row>
    <row r="19" spans="4:4" ht="60" x14ac:dyDescent="0.25">
      <c r="D19" s="82" t="s">
        <v>468</v>
      </c>
    </row>
    <row r="20" spans="4:4" ht="30" x14ac:dyDescent="0.25">
      <c r="D20" s="202" t="s">
        <v>361</v>
      </c>
    </row>
    <row r="21" spans="4:4" ht="30" x14ac:dyDescent="0.25">
      <c r="D21" s="202" t="s">
        <v>365</v>
      </c>
    </row>
    <row r="22" spans="4:4" ht="30" x14ac:dyDescent="0.25">
      <c r="D22" s="202" t="s">
        <v>366</v>
      </c>
    </row>
    <row r="23" spans="4:4" ht="30" x14ac:dyDescent="0.25">
      <c r="D23" s="202" t="s">
        <v>367</v>
      </c>
    </row>
    <row r="24" spans="4:4" ht="45" x14ac:dyDescent="0.25">
      <c r="D24" s="202" t="s">
        <v>368</v>
      </c>
    </row>
    <row r="25" spans="4:4" ht="45" x14ac:dyDescent="0.25">
      <c r="D25" s="202" t="s">
        <v>359</v>
      </c>
    </row>
    <row r="26" spans="4:4" ht="60" x14ac:dyDescent="0.25">
      <c r="D26" s="202" t="s">
        <v>360</v>
      </c>
    </row>
    <row r="27" spans="4:4" ht="45" x14ac:dyDescent="0.25">
      <c r="D27" s="202" t="s">
        <v>396</v>
      </c>
    </row>
    <row r="28" spans="4:4" ht="45" x14ac:dyDescent="0.25">
      <c r="D28" s="202" t="s">
        <v>397</v>
      </c>
    </row>
    <row r="29" spans="4:4" ht="45" x14ac:dyDescent="0.25">
      <c r="D29" s="202" t="s">
        <v>398</v>
      </c>
    </row>
    <row r="30" spans="4:4" ht="45" x14ac:dyDescent="0.25">
      <c r="D30" s="202" t="s">
        <v>395</v>
      </c>
    </row>
    <row r="31" spans="4:4" ht="45" x14ac:dyDescent="0.25">
      <c r="D31" s="202" t="s">
        <v>399</v>
      </c>
    </row>
  </sheetData>
  <pageMargins left="0.7" right="0.7" top="0.75" bottom="0.75" header="0.3" footer="0.3"/>
  <pageSetup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AC85EA-AF03-4714-AB50-BD708A18A97B}">
  <sheetPr>
    <tabColor theme="7" tint="-0.249977111117893"/>
  </sheetPr>
  <dimension ref="B1:K16"/>
  <sheetViews>
    <sheetView topLeftCell="B1" workbookViewId="0">
      <selection activeCell="I7" sqref="I7"/>
    </sheetView>
  </sheetViews>
  <sheetFormatPr baseColWidth="10" defaultColWidth="14.28515625" defaultRowHeight="12.75" x14ac:dyDescent="0.2"/>
  <cols>
    <col min="1" max="2" width="14.28515625" style="35"/>
    <col min="3" max="3" width="17" style="35" customWidth="1"/>
    <col min="4" max="4" width="14.28515625" style="35"/>
    <col min="5" max="5" width="46" style="35" customWidth="1"/>
    <col min="6" max="16384" width="14.28515625" style="35"/>
  </cols>
  <sheetData>
    <row r="1" spans="2:11" ht="24" customHeight="1" thickBot="1" x14ac:dyDescent="0.25">
      <c r="B1" s="475" t="s">
        <v>139</v>
      </c>
      <c r="C1" s="476"/>
      <c r="D1" s="476"/>
      <c r="E1" s="476"/>
      <c r="F1" s="477"/>
    </row>
    <row r="2" spans="2:11" ht="16.5" thickBot="1" x14ac:dyDescent="0.3">
      <c r="B2" s="36"/>
      <c r="C2" s="36"/>
      <c r="D2" s="36"/>
      <c r="E2" s="36"/>
      <c r="F2" s="36"/>
      <c r="I2" s="172"/>
      <c r="J2" s="196" t="s">
        <v>56</v>
      </c>
      <c r="K2" s="196" t="s">
        <v>57</v>
      </c>
    </row>
    <row r="3" spans="2:11" ht="16.5" thickBot="1" x14ac:dyDescent="0.25">
      <c r="B3" s="478" t="s">
        <v>140</v>
      </c>
      <c r="C3" s="479"/>
      <c r="D3" s="479"/>
      <c r="E3" s="37" t="s">
        <v>141</v>
      </c>
      <c r="F3" s="38" t="s">
        <v>142</v>
      </c>
      <c r="I3" s="195" t="s">
        <v>52</v>
      </c>
      <c r="J3" s="181">
        <v>0.5</v>
      </c>
      <c r="K3" s="181">
        <v>0.45</v>
      </c>
    </row>
    <row r="4" spans="2:11" ht="31.5" x14ac:dyDescent="0.2">
      <c r="B4" s="480" t="s">
        <v>143</v>
      </c>
      <c r="C4" s="482" t="s">
        <v>31</v>
      </c>
      <c r="D4" s="39" t="s">
        <v>52</v>
      </c>
      <c r="E4" s="40" t="s">
        <v>144</v>
      </c>
      <c r="F4" s="41">
        <v>0.25</v>
      </c>
      <c r="I4" s="196" t="s">
        <v>53</v>
      </c>
      <c r="J4" s="181">
        <v>0.4</v>
      </c>
      <c r="K4" s="181">
        <v>0.35</v>
      </c>
    </row>
    <row r="5" spans="2:11" ht="47.25" x14ac:dyDescent="0.2">
      <c r="B5" s="481"/>
      <c r="C5" s="483"/>
      <c r="D5" s="42" t="s">
        <v>53</v>
      </c>
      <c r="E5" s="43" t="s">
        <v>145</v>
      </c>
      <c r="F5" s="44">
        <v>0.15</v>
      </c>
      <c r="I5" s="196" t="s">
        <v>54</v>
      </c>
      <c r="J5" s="181">
        <v>0.35</v>
      </c>
      <c r="K5" s="181">
        <v>0.3</v>
      </c>
    </row>
    <row r="6" spans="2:11" ht="47.25" x14ac:dyDescent="0.2">
      <c r="B6" s="481"/>
      <c r="C6" s="483"/>
      <c r="D6" s="42" t="s">
        <v>54</v>
      </c>
      <c r="E6" s="43" t="s">
        <v>146</v>
      </c>
      <c r="F6" s="44">
        <v>0.1</v>
      </c>
    </row>
    <row r="7" spans="2:11" ht="63" x14ac:dyDescent="0.2">
      <c r="B7" s="481"/>
      <c r="C7" s="483" t="s">
        <v>32</v>
      </c>
      <c r="D7" s="42" t="s">
        <v>56</v>
      </c>
      <c r="E7" s="43" t="s">
        <v>147</v>
      </c>
      <c r="F7" s="44">
        <v>0.25</v>
      </c>
      <c r="G7" s="173"/>
    </row>
    <row r="8" spans="2:11" ht="31.5" x14ac:dyDescent="0.2">
      <c r="B8" s="481"/>
      <c r="C8" s="483"/>
      <c r="D8" s="42" t="s">
        <v>57</v>
      </c>
      <c r="E8" s="43" t="s">
        <v>148</v>
      </c>
      <c r="F8" s="44">
        <v>0.2</v>
      </c>
      <c r="G8" s="173"/>
    </row>
    <row r="9" spans="2:11" ht="47.25" x14ac:dyDescent="0.2">
      <c r="B9" s="481" t="s">
        <v>149</v>
      </c>
      <c r="C9" s="483" t="s">
        <v>34</v>
      </c>
      <c r="D9" s="42" t="s">
        <v>59</v>
      </c>
      <c r="E9" s="43" t="s">
        <v>150</v>
      </c>
      <c r="F9" s="45" t="s">
        <v>151</v>
      </c>
    </row>
    <row r="10" spans="2:11" ht="63" x14ac:dyDescent="0.2">
      <c r="B10" s="481"/>
      <c r="C10" s="483"/>
      <c r="D10" s="42" t="s">
        <v>152</v>
      </c>
      <c r="E10" s="43" t="s">
        <v>153</v>
      </c>
      <c r="F10" s="45" t="s">
        <v>151</v>
      </c>
    </row>
    <row r="11" spans="2:11" ht="47.25" x14ac:dyDescent="0.2">
      <c r="B11" s="481"/>
      <c r="C11" s="483" t="s">
        <v>35</v>
      </c>
      <c r="D11" s="42" t="s">
        <v>62</v>
      </c>
      <c r="E11" s="43" t="s">
        <v>154</v>
      </c>
      <c r="F11" s="45" t="s">
        <v>151</v>
      </c>
    </row>
    <row r="12" spans="2:11" ht="47.25" x14ac:dyDescent="0.2">
      <c r="B12" s="481"/>
      <c r="C12" s="483"/>
      <c r="D12" s="42" t="s">
        <v>63</v>
      </c>
      <c r="E12" s="43" t="s">
        <v>155</v>
      </c>
      <c r="F12" s="45" t="s">
        <v>151</v>
      </c>
    </row>
    <row r="13" spans="2:11" ht="31.5" x14ac:dyDescent="0.2">
      <c r="B13" s="481"/>
      <c r="C13" s="483" t="s">
        <v>36</v>
      </c>
      <c r="D13" s="42" t="s">
        <v>65</v>
      </c>
      <c r="E13" s="43" t="s">
        <v>156</v>
      </c>
      <c r="F13" s="45" t="s">
        <v>151</v>
      </c>
    </row>
    <row r="14" spans="2:11" ht="32.25" thickBot="1" x14ac:dyDescent="0.25">
      <c r="B14" s="484"/>
      <c r="C14" s="485"/>
      <c r="D14" s="46" t="s">
        <v>66</v>
      </c>
      <c r="E14" s="47" t="s">
        <v>157</v>
      </c>
      <c r="F14" s="48" t="s">
        <v>151</v>
      </c>
    </row>
    <row r="15" spans="2:11" ht="49.5" customHeight="1" x14ac:dyDescent="0.2">
      <c r="B15" s="474" t="s">
        <v>158</v>
      </c>
      <c r="C15" s="474"/>
      <c r="D15" s="474"/>
      <c r="E15" s="474"/>
      <c r="F15" s="474"/>
    </row>
    <row r="16" spans="2:11" ht="27" customHeight="1" x14ac:dyDescent="0.25">
      <c r="B16" s="49"/>
    </row>
  </sheetData>
  <mergeCells count="10">
    <mergeCell ref="B15:F15"/>
    <mergeCell ref="B1:F1"/>
    <mergeCell ref="B3:D3"/>
    <mergeCell ref="B4:B8"/>
    <mergeCell ref="C4:C6"/>
    <mergeCell ref="C7:C8"/>
    <mergeCell ref="B9:B14"/>
    <mergeCell ref="C9:C10"/>
    <mergeCell ref="C11:C12"/>
    <mergeCell ref="C13:C14"/>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C9F684-DA20-4DFE-B191-12822E1A82AF}">
  <sheetPr>
    <tabColor rgb="FF7030A0"/>
  </sheetPr>
  <dimension ref="B4:AU63"/>
  <sheetViews>
    <sheetView topLeftCell="A4" zoomScale="71" zoomScaleNormal="71" workbookViewId="0">
      <selection activeCell="AT38" sqref="AT38:AU44"/>
    </sheetView>
  </sheetViews>
  <sheetFormatPr baseColWidth="10" defaultRowHeight="15" x14ac:dyDescent="0.25"/>
  <cols>
    <col min="1" max="1" width="3.7109375" style="7" customWidth="1"/>
    <col min="2" max="2" width="6.7109375" style="7" customWidth="1"/>
    <col min="3" max="3" width="0.5703125" style="7" hidden="1" customWidth="1"/>
    <col min="4" max="4" width="11.42578125" style="7" hidden="1" customWidth="1"/>
    <col min="5" max="5" width="9.85546875" style="7" customWidth="1"/>
    <col min="6" max="8" width="11.42578125" style="7" hidden="1" customWidth="1"/>
    <col min="9" max="9" width="8.42578125" style="7" customWidth="1"/>
    <col min="10" max="11" width="11.42578125" style="7"/>
    <col min="12" max="12" width="0.140625" style="7" customWidth="1"/>
    <col min="13" max="13" width="0.28515625" style="7" hidden="1" customWidth="1"/>
    <col min="14" max="15" width="11.42578125" style="7" hidden="1" customWidth="1"/>
    <col min="16" max="16" width="11.42578125" style="7"/>
    <col min="17" max="17" width="10.28515625" style="7" customWidth="1"/>
    <col min="18" max="18" width="11.42578125" style="7" hidden="1" customWidth="1"/>
    <col min="19" max="19" width="0.85546875" style="7" hidden="1" customWidth="1"/>
    <col min="20" max="20" width="11.42578125" style="7" hidden="1" customWidth="1"/>
    <col min="21" max="21" width="0.140625" style="7" hidden="1" customWidth="1"/>
    <col min="22" max="22" width="11.42578125" style="7"/>
    <col min="23" max="23" width="10.140625" style="7" customWidth="1"/>
    <col min="24" max="24" width="3.85546875" style="7" hidden="1" customWidth="1"/>
    <col min="25" max="25" width="4.42578125" style="7" hidden="1" customWidth="1"/>
    <col min="26" max="27" width="11.42578125" style="7" hidden="1" customWidth="1"/>
    <col min="28" max="28" width="11.42578125" style="7"/>
    <col min="29" max="29" width="9.7109375" style="7" customWidth="1"/>
    <col min="30" max="30" width="1.5703125" style="7" hidden="1" customWidth="1"/>
    <col min="31" max="32" width="11.42578125" style="7" hidden="1" customWidth="1"/>
    <col min="33" max="33" width="0.85546875" style="7" hidden="1" customWidth="1"/>
    <col min="34" max="34" width="11.42578125" style="7"/>
    <col min="35" max="35" width="13" style="7" customWidth="1"/>
    <col min="36" max="37" width="1.5703125" style="7" hidden="1" customWidth="1"/>
    <col min="38" max="38" width="1" style="7" customWidth="1"/>
    <col min="39" max="40" width="11.42578125" style="7"/>
    <col min="41" max="41" width="4.5703125" style="7" customWidth="1"/>
    <col min="42" max="42" width="2.42578125" style="7" hidden="1" customWidth="1"/>
    <col min="43" max="45" width="11.42578125" style="7" hidden="1" customWidth="1"/>
    <col min="46" max="46" width="11.42578125" style="7"/>
    <col min="47" max="47" width="15.7109375" style="7" customWidth="1"/>
    <col min="48" max="16384" width="11.42578125" style="7"/>
  </cols>
  <sheetData>
    <row r="4" spans="2:47" x14ac:dyDescent="0.25">
      <c r="B4" s="486" t="s">
        <v>419</v>
      </c>
      <c r="C4" s="486"/>
      <c r="D4" s="486"/>
      <c r="E4" s="486"/>
      <c r="F4" s="486"/>
      <c r="G4" s="486"/>
      <c r="H4" s="486"/>
      <c r="I4" s="486"/>
      <c r="J4" s="487" t="s">
        <v>8</v>
      </c>
      <c r="K4" s="487"/>
      <c r="L4" s="487"/>
      <c r="M4" s="487"/>
      <c r="N4" s="487"/>
      <c r="O4" s="487"/>
      <c r="P4" s="487"/>
      <c r="Q4" s="487"/>
      <c r="R4" s="487"/>
      <c r="S4" s="487"/>
      <c r="T4" s="487"/>
      <c r="U4" s="487"/>
      <c r="V4" s="487"/>
      <c r="W4" s="487"/>
      <c r="X4" s="487"/>
      <c r="Y4" s="487"/>
      <c r="Z4" s="487"/>
      <c r="AA4" s="487"/>
      <c r="AB4" s="487"/>
      <c r="AC4" s="487"/>
      <c r="AD4" s="487"/>
      <c r="AE4" s="487"/>
      <c r="AF4" s="487"/>
      <c r="AG4" s="487"/>
      <c r="AH4" s="487"/>
      <c r="AI4" s="487"/>
      <c r="AJ4" s="487"/>
      <c r="AK4" s="487"/>
      <c r="AL4" s="487"/>
      <c r="AT4" s="488" t="s">
        <v>25</v>
      </c>
      <c r="AU4" s="488"/>
    </row>
    <row r="5" spans="2:47" x14ac:dyDescent="0.25">
      <c r="B5" s="486"/>
      <c r="C5" s="486"/>
      <c r="D5" s="486"/>
      <c r="E5" s="486"/>
      <c r="F5" s="486"/>
      <c r="G5" s="486"/>
      <c r="H5" s="486"/>
      <c r="I5" s="486"/>
      <c r="J5" s="487"/>
      <c r="K5" s="487"/>
      <c r="L5" s="487"/>
      <c r="M5" s="487"/>
      <c r="N5" s="487"/>
      <c r="O5" s="487"/>
      <c r="P5" s="487"/>
      <c r="Q5" s="487"/>
      <c r="R5" s="487"/>
      <c r="S5" s="487"/>
      <c r="T5" s="487"/>
      <c r="U5" s="487"/>
      <c r="V5" s="487"/>
      <c r="W5" s="487"/>
      <c r="X5" s="487"/>
      <c r="Y5" s="487"/>
      <c r="Z5" s="487"/>
      <c r="AA5" s="487"/>
      <c r="AB5" s="487"/>
      <c r="AC5" s="487"/>
      <c r="AD5" s="487"/>
      <c r="AE5" s="487"/>
      <c r="AF5" s="487"/>
      <c r="AG5" s="487"/>
      <c r="AH5" s="487"/>
      <c r="AI5" s="487"/>
      <c r="AJ5" s="487"/>
      <c r="AK5" s="487"/>
      <c r="AL5" s="487"/>
      <c r="AT5" s="488"/>
      <c r="AU5" s="488"/>
    </row>
    <row r="6" spans="2:47" x14ac:dyDescent="0.25">
      <c r="B6" s="486"/>
      <c r="C6" s="486"/>
      <c r="D6" s="486"/>
      <c r="E6" s="486"/>
      <c r="F6" s="486"/>
      <c r="G6" s="486"/>
      <c r="H6" s="486"/>
      <c r="I6" s="486"/>
      <c r="J6" s="487"/>
      <c r="K6" s="487"/>
      <c r="L6" s="487"/>
      <c r="M6" s="487"/>
      <c r="N6" s="487"/>
      <c r="O6" s="487"/>
      <c r="P6" s="487"/>
      <c r="Q6" s="487"/>
      <c r="R6" s="487"/>
      <c r="S6" s="487"/>
      <c r="T6" s="487"/>
      <c r="U6" s="487"/>
      <c r="V6" s="487"/>
      <c r="W6" s="487"/>
      <c r="X6" s="487"/>
      <c r="Y6" s="487"/>
      <c r="Z6" s="487"/>
      <c r="AA6" s="487"/>
      <c r="AB6" s="487"/>
      <c r="AC6" s="487"/>
      <c r="AD6" s="487"/>
      <c r="AE6" s="487"/>
      <c r="AF6" s="487"/>
      <c r="AG6" s="487"/>
      <c r="AH6" s="487"/>
      <c r="AI6" s="487"/>
      <c r="AJ6" s="487"/>
      <c r="AK6" s="487"/>
      <c r="AL6" s="487"/>
      <c r="AT6" s="488"/>
      <c r="AU6" s="488"/>
    </row>
    <row r="7" spans="2:47" ht="15.75" thickBot="1" x14ac:dyDescent="0.3"/>
    <row r="8" spans="2:47" ht="15.75" x14ac:dyDescent="0.25">
      <c r="B8" s="489" t="s">
        <v>108</v>
      </c>
      <c r="C8" s="489"/>
      <c r="D8" s="490"/>
      <c r="E8" s="491" t="s">
        <v>159</v>
      </c>
      <c r="F8" s="492"/>
      <c r="G8" s="492"/>
      <c r="H8" s="492"/>
      <c r="I8" s="493"/>
      <c r="J8" s="50" t="s">
        <v>420</v>
      </c>
      <c r="K8" s="51" t="s">
        <v>420</v>
      </c>
      <c r="L8" s="51" t="s">
        <v>420</v>
      </c>
      <c r="M8" s="51" t="s">
        <v>420</v>
      </c>
      <c r="N8" s="51" t="s">
        <v>420</v>
      </c>
      <c r="O8" s="52" t="s">
        <v>420</v>
      </c>
      <c r="P8" s="50" t="s">
        <v>420</v>
      </c>
      <c r="Q8" s="51" t="s">
        <v>420</v>
      </c>
      <c r="R8" s="51" t="s">
        <v>420</v>
      </c>
      <c r="S8" s="51" t="s">
        <v>420</v>
      </c>
      <c r="T8" s="51" t="s">
        <v>420</v>
      </c>
      <c r="U8" s="52" t="s">
        <v>420</v>
      </c>
      <c r="V8" s="50" t="s">
        <v>420</v>
      </c>
      <c r="W8" s="51" t="s">
        <v>420</v>
      </c>
      <c r="X8" s="51" t="s">
        <v>420</v>
      </c>
      <c r="Y8" s="51" t="s">
        <v>420</v>
      </c>
      <c r="Z8" s="51" t="s">
        <v>420</v>
      </c>
      <c r="AA8" s="52" t="s">
        <v>420</v>
      </c>
      <c r="AB8" s="50" t="s">
        <v>420</v>
      </c>
      <c r="AC8" s="51" t="s">
        <v>420</v>
      </c>
      <c r="AD8" s="51" t="s">
        <v>420</v>
      </c>
      <c r="AE8" s="51" t="s">
        <v>420</v>
      </c>
      <c r="AF8" s="51" t="s">
        <v>420</v>
      </c>
      <c r="AG8" s="52" t="s">
        <v>420</v>
      </c>
      <c r="AH8" s="53" t="s">
        <v>420</v>
      </c>
      <c r="AI8" s="54" t="s">
        <v>420</v>
      </c>
      <c r="AJ8" s="54" t="s">
        <v>420</v>
      </c>
      <c r="AK8" s="54" t="s">
        <v>420</v>
      </c>
      <c r="AL8" s="54" t="s">
        <v>420</v>
      </c>
      <c r="AN8" s="500" t="s">
        <v>160</v>
      </c>
      <c r="AO8" s="501"/>
      <c r="AP8" s="501"/>
      <c r="AQ8" s="501"/>
      <c r="AR8" s="501"/>
      <c r="AS8" s="502"/>
      <c r="AT8" s="509" t="s">
        <v>421</v>
      </c>
      <c r="AU8" s="509"/>
    </row>
    <row r="9" spans="2:47" ht="15.75" x14ac:dyDescent="0.25">
      <c r="B9" s="489"/>
      <c r="C9" s="489"/>
      <c r="D9" s="490"/>
      <c r="E9" s="494"/>
      <c r="F9" s="495"/>
      <c r="G9" s="495"/>
      <c r="H9" s="495"/>
      <c r="I9" s="496"/>
      <c r="J9" s="55" t="s">
        <v>420</v>
      </c>
      <c r="K9" s="56" t="s">
        <v>420</v>
      </c>
      <c r="L9" s="56" t="s">
        <v>420</v>
      </c>
      <c r="M9" s="56" t="s">
        <v>420</v>
      </c>
      <c r="N9" s="56" t="s">
        <v>420</v>
      </c>
      <c r="O9" s="57" t="s">
        <v>420</v>
      </c>
      <c r="P9" s="55" t="s">
        <v>420</v>
      </c>
      <c r="Q9" s="56" t="s">
        <v>420</v>
      </c>
      <c r="R9" s="56" t="s">
        <v>420</v>
      </c>
      <c r="S9" s="56" t="s">
        <v>420</v>
      </c>
      <c r="T9" s="56" t="s">
        <v>420</v>
      </c>
      <c r="U9" s="57" t="s">
        <v>420</v>
      </c>
      <c r="V9" s="55" t="s">
        <v>420</v>
      </c>
      <c r="W9" s="56" t="s">
        <v>420</v>
      </c>
      <c r="X9" s="56" t="s">
        <v>420</v>
      </c>
      <c r="Y9" s="56" t="s">
        <v>420</v>
      </c>
      <c r="Z9" s="56" t="s">
        <v>420</v>
      </c>
      <c r="AA9" s="57" t="s">
        <v>420</v>
      </c>
      <c r="AB9" s="55" t="s">
        <v>420</v>
      </c>
      <c r="AC9" s="56" t="s">
        <v>420</v>
      </c>
      <c r="AD9" s="56" t="s">
        <v>420</v>
      </c>
      <c r="AE9" s="56" t="s">
        <v>420</v>
      </c>
      <c r="AF9" s="56" t="s">
        <v>420</v>
      </c>
      <c r="AG9" s="57" t="s">
        <v>420</v>
      </c>
      <c r="AH9" s="58" t="s">
        <v>420</v>
      </c>
      <c r="AI9" s="59" t="s">
        <v>420</v>
      </c>
      <c r="AJ9" s="59" t="s">
        <v>420</v>
      </c>
      <c r="AK9" s="59" t="s">
        <v>420</v>
      </c>
      <c r="AL9" s="59" t="s">
        <v>420</v>
      </c>
      <c r="AN9" s="503"/>
      <c r="AO9" s="504"/>
      <c r="AP9" s="504"/>
      <c r="AQ9" s="504"/>
      <c r="AR9" s="504"/>
      <c r="AS9" s="505"/>
      <c r="AT9" s="509"/>
      <c r="AU9" s="509"/>
    </row>
    <row r="10" spans="2:47" ht="15.75" x14ac:dyDescent="0.25">
      <c r="B10" s="489"/>
      <c r="C10" s="489"/>
      <c r="D10" s="490"/>
      <c r="E10" s="494"/>
      <c r="F10" s="495"/>
      <c r="G10" s="495"/>
      <c r="H10" s="495"/>
      <c r="I10" s="496"/>
      <c r="J10" s="55" t="s">
        <v>420</v>
      </c>
      <c r="K10" s="56" t="s">
        <v>420</v>
      </c>
      <c r="L10" s="56" t="s">
        <v>420</v>
      </c>
      <c r="M10" s="56" t="s">
        <v>420</v>
      </c>
      <c r="N10" s="56" t="s">
        <v>420</v>
      </c>
      <c r="O10" s="57" t="s">
        <v>420</v>
      </c>
      <c r="P10" s="55" t="s">
        <v>420</v>
      </c>
      <c r="Q10" s="56" t="s">
        <v>420</v>
      </c>
      <c r="R10" s="56" t="s">
        <v>420</v>
      </c>
      <c r="S10" s="56" t="s">
        <v>420</v>
      </c>
      <c r="T10" s="56" t="s">
        <v>420</v>
      </c>
      <c r="U10" s="57" t="s">
        <v>420</v>
      </c>
      <c r="V10" s="55" t="s">
        <v>420</v>
      </c>
      <c r="W10" s="56" t="s">
        <v>420</v>
      </c>
      <c r="X10" s="56" t="s">
        <v>420</v>
      </c>
      <c r="Y10" s="56" t="s">
        <v>420</v>
      </c>
      <c r="Z10" s="56" t="s">
        <v>420</v>
      </c>
      <c r="AA10" s="57" t="s">
        <v>420</v>
      </c>
      <c r="AB10" s="55" t="s">
        <v>420</v>
      </c>
      <c r="AC10" s="56" t="s">
        <v>420</v>
      </c>
      <c r="AD10" s="56" t="s">
        <v>420</v>
      </c>
      <c r="AE10" s="56" t="s">
        <v>420</v>
      </c>
      <c r="AF10" s="56" t="s">
        <v>420</v>
      </c>
      <c r="AG10" s="57" t="s">
        <v>420</v>
      </c>
      <c r="AH10" s="58" t="s">
        <v>420</v>
      </c>
      <c r="AI10" s="59" t="s">
        <v>420</v>
      </c>
      <c r="AJ10" s="59" t="s">
        <v>420</v>
      </c>
      <c r="AK10" s="59" t="s">
        <v>420</v>
      </c>
      <c r="AL10" s="59" t="s">
        <v>420</v>
      </c>
      <c r="AN10" s="503"/>
      <c r="AO10" s="504"/>
      <c r="AP10" s="504"/>
      <c r="AQ10" s="504"/>
      <c r="AR10" s="504"/>
      <c r="AS10" s="505"/>
      <c r="AT10" s="509"/>
      <c r="AU10" s="509"/>
    </row>
    <row r="11" spans="2:47" ht="15.75" x14ac:dyDescent="0.25">
      <c r="B11" s="489"/>
      <c r="C11" s="489"/>
      <c r="D11" s="490"/>
      <c r="E11" s="494"/>
      <c r="F11" s="495"/>
      <c r="G11" s="495"/>
      <c r="H11" s="495"/>
      <c r="I11" s="496"/>
      <c r="J11" s="55" t="s">
        <v>420</v>
      </c>
      <c r="K11" s="56" t="s">
        <v>420</v>
      </c>
      <c r="L11" s="56" t="s">
        <v>420</v>
      </c>
      <c r="M11" s="56" t="s">
        <v>420</v>
      </c>
      <c r="N11" s="56" t="s">
        <v>420</v>
      </c>
      <c r="O11" s="57" t="s">
        <v>420</v>
      </c>
      <c r="P11" s="55" t="s">
        <v>420</v>
      </c>
      <c r="Q11" s="56" t="s">
        <v>420</v>
      </c>
      <c r="R11" s="56" t="s">
        <v>420</v>
      </c>
      <c r="S11" s="56" t="s">
        <v>420</v>
      </c>
      <c r="T11" s="56" t="s">
        <v>420</v>
      </c>
      <c r="U11" s="57" t="s">
        <v>420</v>
      </c>
      <c r="V11" s="55" t="s">
        <v>420</v>
      </c>
      <c r="W11" s="56" t="s">
        <v>420</v>
      </c>
      <c r="X11" s="56" t="s">
        <v>420</v>
      </c>
      <c r="Y11" s="56" t="s">
        <v>420</v>
      </c>
      <c r="Z11" s="56" t="s">
        <v>420</v>
      </c>
      <c r="AA11" s="57" t="s">
        <v>420</v>
      </c>
      <c r="AB11" s="55" t="s">
        <v>420</v>
      </c>
      <c r="AC11" s="56" t="s">
        <v>420</v>
      </c>
      <c r="AD11" s="56" t="s">
        <v>420</v>
      </c>
      <c r="AE11" s="56" t="s">
        <v>420</v>
      </c>
      <c r="AF11" s="56" t="s">
        <v>420</v>
      </c>
      <c r="AG11" s="57" t="s">
        <v>420</v>
      </c>
      <c r="AH11" s="58" t="s">
        <v>420</v>
      </c>
      <c r="AI11" s="59" t="s">
        <v>420</v>
      </c>
      <c r="AJ11" s="59" t="s">
        <v>420</v>
      </c>
      <c r="AK11" s="59" t="s">
        <v>420</v>
      </c>
      <c r="AL11" s="59" t="s">
        <v>420</v>
      </c>
      <c r="AN11" s="503"/>
      <c r="AO11" s="504"/>
      <c r="AP11" s="504"/>
      <c r="AQ11" s="504"/>
      <c r="AR11" s="504"/>
      <c r="AS11" s="505"/>
      <c r="AT11" s="509"/>
      <c r="AU11" s="509"/>
    </row>
    <row r="12" spans="2:47" ht="15.75" x14ac:dyDescent="0.25">
      <c r="B12" s="489"/>
      <c r="C12" s="489"/>
      <c r="D12" s="490"/>
      <c r="E12" s="494"/>
      <c r="F12" s="495"/>
      <c r="G12" s="495"/>
      <c r="H12" s="495"/>
      <c r="I12" s="496"/>
      <c r="J12" s="55" t="s">
        <v>420</v>
      </c>
      <c r="K12" s="56" t="s">
        <v>420</v>
      </c>
      <c r="L12" s="56" t="s">
        <v>420</v>
      </c>
      <c r="M12" s="56" t="s">
        <v>420</v>
      </c>
      <c r="N12" s="56" t="s">
        <v>420</v>
      </c>
      <c r="O12" s="57" t="s">
        <v>420</v>
      </c>
      <c r="P12" s="55" t="s">
        <v>420</v>
      </c>
      <c r="Q12" s="56" t="s">
        <v>420</v>
      </c>
      <c r="R12" s="56" t="s">
        <v>420</v>
      </c>
      <c r="S12" s="56" t="s">
        <v>420</v>
      </c>
      <c r="T12" s="56" t="s">
        <v>420</v>
      </c>
      <c r="U12" s="57" t="s">
        <v>420</v>
      </c>
      <c r="V12" s="55" t="s">
        <v>420</v>
      </c>
      <c r="W12" s="56" t="s">
        <v>420</v>
      </c>
      <c r="X12" s="56" t="s">
        <v>420</v>
      </c>
      <c r="Y12" s="56" t="s">
        <v>420</v>
      </c>
      <c r="Z12" s="56" t="s">
        <v>420</v>
      </c>
      <c r="AA12" s="57" t="s">
        <v>420</v>
      </c>
      <c r="AB12" s="55" t="s">
        <v>420</v>
      </c>
      <c r="AC12" s="56" t="s">
        <v>420</v>
      </c>
      <c r="AD12" s="56" t="s">
        <v>420</v>
      </c>
      <c r="AE12" s="56" t="s">
        <v>420</v>
      </c>
      <c r="AF12" s="56" t="s">
        <v>420</v>
      </c>
      <c r="AG12" s="57" t="s">
        <v>420</v>
      </c>
      <c r="AH12" s="58" t="s">
        <v>420</v>
      </c>
      <c r="AI12" s="59" t="s">
        <v>420</v>
      </c>
      <c r="AJ12" s="59" t="s">
        <v>420</v>
      </c>
      <c r="AK12" s="59" t="s">
        <v>420</v>
      </c>
      <c r="AL12" s="59" t="s">
        <v>420</v>
      </c>
      <c r="AN12" s="503"/>
      <c r="AO12" s="504"/>
      <c r="AP12" s="504"/>
      <c r="AQ12" s="504"/>
      <c r="AR12" s="504"/>
      <c r="AS12" s="505"/>
      <c r="AT12" s="509"/>
      <c r="AU12" s="509"/>
    </row>
    <row r="13" spans="2:47" ht="15.75" x14ac:dyDescent="0.25">
      <c r="B13" s="489"/>
      <c r="C13" s="489"/>
      <c r="D13" s="490"/>
      <c r="E13" s="494"/>
      <c r="F13" s="495"/>
      <c r="G13" s="495"/>
      <c r="H13" s="495"/>
      <c r="I13" s="496"/>
      <c r="J13" s="55" t="s">
        <v>420</v>
      </c>
      <c r="K13" s="56" t="s">
        <v>420</v>
      </c>
      <c r="L13" s="56" t="s">
        <v>420</v>
      </c>
      <c r="M13" s="56" t="s">
        <v>420</v>
      </c>
      <c r="N13" s="56" t="s">
        <v>420</v>
      </c>
      <c r="O13" s="57" t="s">
        <v>420</v>
      </c>
      <c r="P13" s="55" t="s">
        <v>420</v>
      </c>
      <c r="Q13" s="56" t="s">
        <v>420</v>
      </c>
      <c r="R13" s="56" t="s">
        <v>420</v>
      </c>
      <c r="S13" s="56" t="s">
        <v>420</v>
      </c>
      <c r="T13" s="56" t="s">
        <v>420</v>
      </c>
      <c r="U13" s="57" t="s">
        <v>420</v>
      </c>
      <c r="V13" s="55" t="s">
        <v>420</v>
      </c>
      <c r="W13" s="56" t="s">
        <v>420</v>
      </c>
      <c r="X13" s="56" t="s">
        <v>420</v>
      </c>
      <c r="Y13" s="56" t="s">
        <v>420</v>
      </c>
      <c r="Z13" s="56" t="s">
        <v>420</v>
      </c>
      <c r="AA13" s="57" t="s">
        <v>420</v>
      </c>
      <c r="AB13" s="55" t="s">
        <v>420</v>
      </c>
      <c r="AC13" s="56" t="s">
        <v>420</v>
      </c>
      <c r="AD13" s="56" t="s">
        <v>420</v>
      </c>
      <c r="AE13" s="56" t="s">
        <v>420</v>
      </c>
      <c r="AF13" s="56" t="s">
        <v>420</v>
      </c>
      <c r="AG13" s="57" t="s">
        <v>420</v>
      </c>
      <c r="AH13" s="58" t="s">
        <v>420</v>
      </c>
      <c r="AI13" s="59" t="s">
        <v>420</v>
      </c>
      <c r="AJ13" s="59" t="s">
        <v>420</v>
      </c>
      <c r="AK13" s="59" t="s">
        <v>420</v>
      </c>
      <c r="AL13" s="59" t="s">
        <v>420</v>
      </c>
      <c r="AN13" s="503"/>
      <c r="AO13" s="504"/>
      <c r="AP13" s="504"/>
      <c r="AQ13" s="504"/>
      <c r="AR13" s="504"/>
      <c r="AS13" s="505"/>
      <c r="AT13" s="509"/>
      <c r="AU13" s="509"/>
    </row>
    <row r="14" spans="2:47" ht="5.25" customHeight="1" thickBot="1" x14ac:dyDescent="0.3">
      <c r="B14" s="489"/>
      <c r="C14" s="489"/>
      <c r="D14" s="490"/>
      <c r="E14" s="494"/>
      <c r="F14" s="495"/>
      <c r="G14" s="495"/>
      <c r="H14" s="495"/>
      <c r="I14" s="496"/>
      <c r="J14" s="55" t="s">
        <v>420</v>
      </c>
      <c r="K14" s="56" t="s">
        <v>420</v>
      </c>
      <c r="L14" s="56" t="s">
        <v>420</v>
      </c>
      <c r="M14" s="56" t="s">
        <v>420</v>
      </c>
      <c r="N14" s="56" t="s">
        <v>420</v>
      </c>
      <c r="O14" s="57" t="s">
        <v>420</v>
      </c>
      <c r="P14" s="55" t="s">
        <v>420</v>
      </c>
      <c r="Q14" s="56" t="s">
        <v>420</v>
      </c>
      <c r="R14" s="56" t="s">
        <v>420</v>
      </c>
      <c r="S14" s="56" t="s">
        <v>420</v>
      </c>
      <c r="T14" s="56" t="s">
        <v>420</v>
      </c>
      <c r="U14" s="57" t="s">
        <v>420</v>
      </c>
      <c r="V14" s="55" t="s">
        <v>420</v>
      </c>
      <c r="W14" s="56" t="s">
        <v>420</v>
      </c>
      <c r="X14" s="56" t="s">
        <v>420</v>
      </c>
      <c r="Y14" s="56" t="s">
        <v>420</v>
      </c>
      <c r="Z14" s="56" t="s">
        <v>420</v>
      </c>
      <c r="AA14" s="57" t="s">
        <v>420</v>
      </c>
      <c r="AB14" s="55" t="s">
        <v>420</v>
      </c>
      <c r="AC14" s="56" t="s">
        <v>420</v>
      </c>
      <c r="AD14" s="56" t="s">
        <v>420</v>
      </c>
      <c r="AE14" s="56" t="s">
        <v>420</v>
      </c>
      <c r="AF14" s="56" t="s">
        <v>420</v>
      </c>
      <c r="AG14" s="57" t="s">
        <v>420</v>
      </c>
      <c r="AH14" s="58" t="s">
        <v>420</v>
      </c>
      <c r="AI14" s="59" t="s">
        <v>420</v>
      </c>
      <c r="AJ14" s="59" t="s">
        <v>420</v>
      </c>
      <c r="AK14" s="59" t="s">
        <v>420</v>
      </c>
      <c r="AL14" s="59" t="s">
        <v>420</v>
      </c>
      <c r="AN14" s="503"/>
      <c r="AO14" s="504"/>
      <c r="AP14" s="504"/>
      <c r="AQ14" s="504"/>
      <c r="AR14" s="504"/>
      <c r="AS14" s="505"/>
      <c r="AT14" s="509"/>
      <c r="AU14" s="509"/>
    </row>
    <row r="15" spans="2:47" ht="16.5" hidden="1" thickBot="1" x14ac:dyDescent="0.3">
      <c r="B15" s="489"/>
      <c r="C15" s="489"/>
      <c r="D15" s="490"/>
      <c r="E15" s="494"/>
      <c r="F15" s="495"/>
      <c r="G15" s="495"/>
      <c r="H15" s="495"/>
      <c r="I15" s="496"/>
      <c r="J15" s="55" t="s">
        <v>420</v>
      </c>
      <c r="K15" s="56" t="s">
        <v>420</v>
      </c>
      <c r="L15" s="56" t="s">
        <v>420</v>
      </c>
      <c r="M15" s="56" t="s">
        <v>420</v>
      </c>
      <c r="N15" s="56" t="s">
        <v>420</v>
      </c>
      <c r="O15" s="57" t="s">
        <v>420</v>
      </c>
      <c r="P15" s="55" t="s">
        <v>420</v>
      </c>
      <c r="Q15" s="56" t="s">
        <v>420</v>
      </c>
      <c r="R15" s="56" t="s">
        <v>420</v>
      </c>
      <c r="S15" s="56" t="s">
        <v>420</v>
      </c>
      <c r="T15" s="56" t="s">
        <v>420</v>
      </c>
      <c r="U15" s="57" t="s">
        <v>420</v>
      </c>
      <c r="V15" s="55" t="s">
        <v>420</v>
      </c>
      <c r="W15" s="56" t="s">
        <v>420</v>
      </c>
      <c r="X15" s="56" t="s">
        <v>420</v>
      </c>
      <c r="Y15" s="56" t="s">
        <v>420</v>
      </c>
      <c r="Z15" s="56" t="s">
        <v>420</v>
      </c>
      <c r="AA15" s="57" t="s">
        <v>420</v>
      </c>
      <c r="AB15" s="55" t="s">
        <v>420</v>
      </c>
      <c r="AC15" s="56" t="s">
        <v>420</v>
      </c>
      <c r="AD15" s="56" t="s">
        <v>420</v>
      </c>
      <c r="AE15" s="56" t="s">
        <v>420</v>
      </c>
      <c r="AF15" s="56" t="s">
        <v>420</v>
      </c>
      <c r="AG15" s="57" t="s">
        <v>420</v>
      </c>
      <c r="AH15" s="58" t="s">
        <v>420</v>
      </c>
      <c r="AI15" s="59" t="s">
        <v>420</v>
      </c>
      <c r="AJ15" s="59" t="s">
        <v>420</v>
      </c>
      <c r="AK15" s="59" t="s">
        <v>420</v>
      </c>
      <c r="AL15" s="59" t="s">
        <v>420</v>
      </c>
      <c r="AN15" s="503"/>
      <c r="AO15" s="504"/>
      <c r="AP15" s="504"/>
      <c r="AQ15" s="504"/>
      <c r="AR15" s="504"/>
      <c r="AS15" s="505"/>
      <c r="AT15" s="36"/>
      <c r="AU15" s="36"/>
    </row>
    <row r="16" spans="2:47" ht="16.5" hidden="1" thickBot="1" x14ac:dyDescent="0.3">
      <c r="B16" s="489"/>
      <c r="C16" s="489"/>
      <c r="D16" s="490"/>
      <c r="E16" s="494"/>
      <c r="F16" s="495"/>
      <c r="G16" s="495"/>
      <c r="H16" s="495"/>
      <c r="I16" s="496"/>
      <c r="J16" s="55" t="s">
        <v>420</v>
      </c>
      <c r="K16" s="56" t="s">
        <v>420</v>
      </c>
      <c r="L16" s="56" t="s">
        <v>420</v>
      </c>
      <c r="M16" s="56" t="s">
        <v>420</v>
      </c>
      <c r="N16" s="56" t="s">
        <v>420</v>
      </c>
      <c r="O16" s="57" t="s">
        <v>420</v>
      </c>
      <c r="P16" s="55" t="s">
        <v>420</v>
      </c>
      <c r="Q16" s="56" t="s">
        <v>420</v>
      </c>
      <c r="R16" s="56" t="s">
        <v>420</v>
      </c>
      <c r="S16" s="56" t="s">
        <v>420</v>
      </c>
      <c r="T16" s="56" t="s">
        <v>420</v>
      </c>
      <c r="U16" s="57" t="s">
        <v>420</v>
      </c>
      <c r="V16" s="55" t="s">
        <v>420</v>
      </c>
      <c r="W16" s="56" t="s">
        <v>420</v>
      </c>
      <c r="X16" s="56" t="s">
        <v>420</v>
      </c>
      <c r="Y16" s="56" t="s">
        <v>420</v>
      </c>
      <c r="Z16" s="56" t="s">
        <v>420</v>
      </c>
      <c r="AA16" s="57" t="s">
        <v>420</v>
      </c>
      <c r="AB16" s="55" t="s">
        <v>420</v>
      </c>
      <c r="AC16" s="56" t="s">
        <v>420</v>
      </c>
      <c r="AD16" s="56" t="s">
        <v>420</v>
      </c>
      <c r="AE16" s="56" t="s">
        <v>420</v>
      </c>
      <c r="AF16" s="56" t="s">
        <v>420</v>
      </c>
      <c r="AG16" s="57" t="s">
        <v>420</v>
      </c>
      <c r="AH16" s="58" t="s">
        <v>420</v>
      </c>
      <c r="AI16" s="59" t="s">
        <v>420</v>
      </c>
      <c r="AJ16" s="59" t="s">
        <v>420</v>
      </c>
      <c r="AK16" s="59" t="s">
        <v>420</v>
      </c>
      <c r="AL16" s="59" t="s">
        <v>420</v>
      </c>
      <c r="AN16" s="503"/>
      <c r="AO16" s="504"/>
      <c r="AP16" s="504"/>
      <c r="AQ16" s="504"/>
      <c r="AR16" s="504"/>
      <c r="AS16" s="505"/>
      <c r="AT16" s="36"/>
      <c r="AU16" s="36"/>
    </row>
    <row r="17" spans="2:47" ht="16.5" hidden="1" thickBot="1" x14ac:dyDescent="0.3">
      <c r="B17" s="489"/>
      <c r="C17" s="489"/>
      <c r="D17" s="490"/>
      <c r="E17" s="497"/>
      <c r="F17" s="498"/>
      <c r="G17" s="498"/>
      <c r="H17" s="498"/>
      <c r="I17" s="499"/>
      <c r="J17" s="60" t="s">
        <v>420</v>
      </c>
      <c r="K17" s="61" t="s">
        <v>420</v>
      </c>
      <c r="L17" s="61" t="s">
        <v>420</v>
      </c>
      <c r="M17" s="61" t="s">
        <v>420</v>
      </c>
      <c r="N17" s="61" t="s">
        <v>420</v>
      </c>
      <c r="O17" s="62" t="s">
        <v>420</v>
      </c>
      <c r="P17" s="55" t="s">
        <v>420</v>
      </c>
      <c r="Q17" s="56" t="s">
        <v>420</v>
      </c>
      <c r="R17" s="56" t="s">
        <v>420</v>
      </c>
      <c r="S17" s="56" t="s">
        <v>420</v>
      </c>
      <c r="T17" s="56" t="s">
        <v>420</v>
      </c>
      <c r="U17" s="57" t="s">
        <v>420</v>
      </c>
      <c r="V17" s="60" t="s">
        <v>420</v>
      </c>
      <c r="W17" s="61" t="s">
        <v>420</v>
      </c>
      <c r="X17" s="61" t="s">
        <v>420</v>
      </c>
      <c r="Y17" s="61" t="s">
        <v>420</v>
      </c>
      <c r="Z17" s="61" t="s">
        <v>420</v>
      </c>
      <c r="AA17" s="62" t="s">
        <v>420</v>
      </c>
      <c r="AB17" s="55" t="s">
        <v>420</v>
      </c>
      <c r="AC17" s="56" t="s">
        <v>420</v>
      </c>
      <c r="AD17" s="56" t="s">
        <v>420</v>
      </c>
      <c r="AE17" s="56" t="s">
        <v>420</v>
      </c>
      <c r="AF17" s="56" t="s">
        <v>420</v>
      </c>
      <c r="AG17" s="57" t="s">
        <v>420</v>
      </c>
      <c r="AH17" s="63" t="s">
        <v>420</v>
      </c>
      <c r="AI17" s="64" t="s">
        <v>420</v>
      </c>
      <c r="AJ17" s="64" t="s">
        <v>420</v>
      </c>
      <c r="AK17" s="64" t="s">
        <v>420</v>
      </c>
      <c r="AL17" s="64" t="s">
        <v>420</v>
      </c>
      <c r="AN17" s="506"/>
      <c r="AO17" s="507"/>
      <c r="AP17" s="507"/>
      <c r="AQ17" s="507"/>
      <c r="AR17" s="507"/>
      <c r="AS17" s="508"/>
      <c r="AT17" s="36"/>
      <c r="AU17" s="36"/>
    </row>
    <row r="18" spans="2:47" ht="15.75" customHeight="1" x14ac:dyDescent="0.25">
      <c r="B18" s="489"/>
      <c r="C18" s="489"/>
      <c r="D18" s="490"/>
      <c r="E18" s="491" t="s">
        <v>161</v>
      </c>
      <c r="F18" s="492"/>
      <c r="G18" s="492"/>
      <c r="H18" s="492"/>
      <c r="I18" s="492"/>
      <c r="J18" s="244" t="s">
        <v>420</v>
      </c>
      <c r="K18" s="245" t="s">
        <v>420</v>
      </c>
      <c r="L18" s="245" t="s">
        <v>420</v>
      </c>
      <c r="M18" s="245" t="s">
        <v>420</v>
      </c>
      <c r="N18" s="245" t="s">
        <v>420</v>
      </c>
      <c r="O18" s="246" t="s">
        <v>420</v>
      </c>
      <c r="P18" s="244" t="s">
        <v>420</v>
      </c>
      <c r="Q18" s="245" t="s">
        <v>420</v>
      </c>
      <c r="R18" s="65" t="s">
        <v>420</v>
      </c>
      <c r="S18" s="65" t="s">
        <v>420</v>
      </c>
      <c r="T18" s="65" t="s">
        <v>420</v>
      </c>
      <c r="U18" s="66" t="s">
        <v>420</v>
      </c>
      <c r="V18" s="50" t="s">
        <v>420</v>
      </c>
      <c r="W18" s="51" t="s">
        <v>420</v>
      </c>
      <c r="X18" s="51" t="s">
        <v>420</v>
      </c>
      <c r="Y18" s="51" t="s">
        <v>420</v>
      </c>
      <c r="Z18" s="51" t="s">
        <v>420</v>
      </c>
      <c r="AA18" s="52" t="s">
        <v>420</v>
      </c>
      <c r="AB18" s="50" t="s">
        <v>420</v>
      </c>
      <c r="AC18" s="51" t="s">
        <v>420</v>
      </c>
      <c r="AD18" s="51" t="s">
        <v>420</v>
      </c>
      <c r="AE18" s="51" t="s">
        <v>420</v>
      </c>
      <c r="AF18" s="51" t="s">
        <v>420</v>
      </c>
      <c r="AG18" s="52" t="s">
        <v>420</v>
      </c>
      <c r="AH18" s="53" t="s">
        <v>420</v>
      </c>
      <c r="AI18" s="54" t="s">
        <v>420</v>
      </c>
      <c r="AJ18" s="54" t="s">
        <v>420</v>
      </c>
      <c r="AK18" s="54" t="s">
        <v>420</v>
      </c>
      <c r="AL18" s="54" t="s">
        <v>420</v>
      </c>
      <c r="AN18" s="511" t="s">
        <v>162</v>
      </c>
      <c r="AO18" s="512"/>
      <c r="AP18" s="512"/>
      <c r="AQ18" s="512"/>
      <c r="AR18" s="512"/>
      <c r="AS18" s="512"/>
      <c r="AT18" s="517" t="s">
        <v>422</v>
      </c>
      <c r="AU18" s="518"/>
    </row>
    <row r="19" spans="2:47" ht="15.75" customHeight="1" x14ac:dyDescent="0.25">
      <c r="B19" s="489"/>
      <c r="C19" s="489"/>
      <c r="D19" s="490"/>
      <c r="E19" s="510"/>
      <c r="F19" s="495"/>
      <c r="G19" s="495"/>
      <c r="H19" s="495"/>
      <c r="I19" s="495"/>
      <c r="J19" s="247" t="s">
        <v>420</v>
      </c>
      <c r="K19" s="248" t="s">
        <v>420</v>
      </c>
      <c r="L19" s="248" t="s">
        <v>420</v>
      </c>
      <c r="M19" s="248" t="s">
        <v>420</v>
      </c>
      <c r="N19" s="248" t="s">
        <v>420</v>
      </c>
      <c r="O19" s="249" t="s">
        <v>420</v>
      </c>
      <c r="P19" s="247" t="s">
        <v>420</v>
      </c>
      <c r="Q19" s="248" t="s">
        <v>420</v>
      </c>
      <c r="R19" s="68" t="s">
        <v>420</v>
      </c>
      <c r="S19" s="68" t="s">
        <v>420</v>
      </c>
      <c r="T19" s="68" t="s">
        <v>420</v>
      </c>
      <c r="U19" s="69" t="s">
        <v>420</v>
      </c>
      <c r="V19" s="55" t="s">
        <v>420</v>
      </c>
      <c r="W19" s="56" t="s">
        <v>420</v>
      </c>
      <c r="X19" s="56" t="s">
        <v>420</v>
      </c>
      <c r="Y19" s="56" t="s">
        <v>420</v>
      </c>
      <c r="Z19" s="56" t="s">
        <v>420</v>
      </c>
      <c r="AA19" s="57" t="s">
        <v>420</v>
      </c>
      <c r="AB19" s="55" t="s">
        <v>420</v>
      </c>
      <c r="AC19" s="56" t="s">
        <v>420</v>
      </c>
      <c r="AD19" s="56" t="s">
        <v>420</v>
      </c>
      <c r="AE19" s="56" t="s">
        <v>420</v>
      </c>
      <c r="AF19" s="56" t="s">
        <v>420</v>
      </c>
      <c r="AG19" s="57" t="s">
        <v>420</v>
      </c>
      <c r="AH19" s="58" t="s">
        <v>420</v>
      </c>
      <c r="AI19" s="59" t="s">
        <v>420</v>
      </c>
      <c r="AJ19" s="59" t="s">
        <v>420</v>
      </c>
      <c r="AK19" s="59" t="s">
        <v>420</v>
      </c>
      <c r="AL19" s="59" t="s">
        <v>420</v>
      </c>
      <c r="AN19" s="513"/>
      <c r="AO19" s="514"/>
      <c r="AP19" s="514"/>
      <c r="AQ19" s="514"/>
      <c r="AR19" s="514"/>
      <c r="AS19" s="514"/>
      <c r="AT19" s="519"/>
      <c r="AU19" s="520"/>
    </row>
    <row r="20" spans="2:47" ht="15.75" customHeight="1" x14ac:dyDescent="0.25">
      <c r="B20" s="489"/>
      <c r="C20" s="489"/>
      <c r="D20" s="490"/>
      <c r="E20" s="494"/>
      <c r="F20" s="495"/>
      <c r="G20" s="495"/>
      <c r="H20" s="495"/>
      <c r="I20" s="495"/>
      <c r="J20" s="247" t="s">
        <v>420</v>
      </c>
      <c r="K20" s="248" t="s">
        <v>420</v>
      </c>
      <c r="L20" s="248" t="s">
        <v>420</v>
      </c>
      <c r="M20" s="248" t="s">
        <v>420</v>
      </c>
      <c r="N20" s="248" t="s">
        <v>420</v>
      </c>
      <c r="O20" s="249" t="s">
        <v>420</v>
      </c>
      <c r="P20" s="247" t="s">
        <v>420</v>
      </c>
      <c r="Q20" s="248" t="s">
        <v>420</v>
      </c>
      <c r="R20" s="68" t="s">
        <v>420</v>
      </c>
      <c r="S20" s="68" t="s">
        <v>420</v>
      </c>
      <c r="T20" s="68" t="s">
        <v>420</v>
      </c>
      <c r="U20" s="69" t="s">
        <v>420</v>
      </c>
      <c r="V20" s="55" t="s">
        <v>420</v>
      </c>
      <c r="W20" s="56" t="s">
        <v>420</v>
      </c>
      <c r="X20" s="56" t="s">
        <v>420</v>
      </c>
      <c r="Y20" s="56" t="s">
        <v>420</v>
      </c>
      <c r="Z20" s="56" t="s">
        <v>420</v>
      </c>
      <c r="AA20" s="57" t="s">
        <v>420</v>
      </c>
      <c r="AB20" s="55" t="s">
        <v>420</v>
      </c>
      <c r="AC20" s="56" t="s">
        <v>420</v>
      </c>
      <c r="AD20" s="56" t="s">
        <v>420</v>
      </c>
      <c r="AE20" s="56" t="s">
        <v>420</v>
      </c>
      <c r="AF20" s="56" t="s">
        <v>420</v>
      </c>
      <c r="AG20" s="57" t="s">
        <v>420</v>
      </c>
      <c r="AH20" s="58" t="s">
        <v>420</v>
      </c>
      <c r="AI20" s="59" t="s">
        <v>420</v>
      </c>
      <c r="AJ20" s="59" t="s">
        <v>420</v>
      </c>
      <c r="AK20" s="59" t="s">
        <v>420</v>
      </c>
      <c r="AL20" s="59" t="s">
        <v>420</v>
      </c>
      <c r="AN20" s="513"/>
      <c r="AO20" s="514"/>
      <c r="AP20" s="514"/>
      <c r="AQ20" s="514"/>
      <c r="AR20" s="514"/>
      <c r="AS20" s="514"/>
      <c r="AT20" s="519"/>
      <c r="AU20" s="520"/>
    </row>
    <row r="21" spans="2:47" ht="15.75" customHeight="1" x14ac:dyDescent="0.25">
      <c r="B21" s="489"/>
      <c r="C21" s="489"/>
      <c r="D21" s="490"/>
      <c r="E21" s="494"/>
      <c r="F21" s="495"/>
      <c r="G21" s="495"/>
      <c r="H21" s="495"/>
      <c r="I21" s="495"/>
      <c r="J21" s="247" t="s">
        <v>420</v>
      </c>
      <c r="K21" s="248" t="s">
        <v>420</v>
      </c>
      <c r="L21" s="248" t="s">
        <v>420</v>
      </c>
      <c r="M21" s="248" t="s">
        <v>420</v>
      </c>
      <c r="N21" s="248" t="s">
        <v>420</v>
      </c>
      <c r="O21" s="249" t="s">
        <v>420</v>
      </c>
      <c r="P21" s="247" t="s">
        <v>420</v>
      </c>
      <c r="Q21" s="248" t="s">
        <v>420</v>
      </c>
      <c r="R21" s="68" t="s">
        <v>420</v>
      </c>
      <c r="S21" s="68" t="s">
        <v>420</v>
      </c>
      <c r="T21" s="68" t="s">
        <v>420</v>
      </c>
      <c r="U21" s="69" t="s">
        <v>420</v>
      </c>
      <c r="V21" s="55" t="s">
        <v>420</v>
      </c>
      <c r="W21" s="56" t="s">
        <v>420</v>
      </c>
      <c r="X21" s="56" t="s">
        <v>420</v>
      </c>
      <c r="Y21" s="56" t="s">
        <v>420</v>
      </c>
      <c r="Z21" s="56" t="s">
        <v>420</v>
      </c>
      <c r="AA21" s="57" t="s">
        <v>420</v>
      </c>
      <c r="AB21" s="55" t="s">
        <v>420</v>
      </c>
      <c r="AC21" s="56" t="s">
        <v>420</v>
      </c>
      <c r="AD21" s="56" t="s">
        <v>420</v>
      </c>
      <c r="AE21" s="56" t="s">
        <v>420</v>
      </c>
      <c r="AF21" s="56" t="s">
        <v>420</v>
      </c>
      <c r="AG21" s="57" t="s">
        <v>420</v>
      </c>
      <c r="AH21" s="58" t="s">
        <v>420</v>
      </c>
      <c r="AI21" s="59" t="s">
        <v>420</v>
      </c>
      <c r="AJ21" s="59" t="s">
        <v>420</v>
      </c>
      <c r="AK21" s="59" t="s">
        <v>420</v>
      </c>
      <c r="AL21" s="59" t="s">
        <v>420</v>
      </c>
      <c r="AN21" s="513"/>
      <c r="AO21" s="514"/>
      <c r="AP21" s="514"/>
      <c r="AQ21" s="514"/>
      <c r="AR21" s="514"/>
      <c r="AS21" s="514"/>
      <c r="AT21" s="519"/>
      <c r="AU21" s="520"/>
    </row>
    <row r="22" spans="2:47" ht="15.75" customHeight="1" x14ac:dyDescent="0.25">
      <c r="B22" s="489"/>
      <c r="C22" s="489"/>
      <c r="D22" s="490"/>
      <c r="E22" s="494"/>
      <c r="F22" s="495"/>
      <c r="G22" s="495"/>
      <c r="H22" s="495"/>
      <c r="I22" s="495"/>
      <c r="J22" s="247" t="s">
        <v>420</v>
      </c>
      <c r="K22" s="248" t="s">
        <v>420</v>
      </c>
      <c r="L22" s="248" t="s">
        <v>420</v>
      </c>
      <c r="M22" s="248" t="s">
        <v>420</v>
      </c>
      <c r="N22" s="248" t="s">
        <v>420</v>
      </c>
      <c r="O22" s="249" t="s">
        <v>420</v>
      </c>
      <c r="P22" s="247" t="s">
        <v>420</v>
      </c>
      <c r="Q22" s="248" t="s">
        <v>420</v>
      </c>
      <c r="R22" s="68" t="s">
        <v>420</v>
      </c>
      <c r="S22" s="68" t="s">
        <v>420</v>
      </c>
      <c r="T22" s="68" t="s">
        <v>420</v>
      </c>
      <c r="U22" s="69" t="s">
        <v>420</v>
      </c>
      <c r="V22" s="55" t="s">
        <v>420</v>
      </c>
      <c r="W22" s="56" t="s">
        <v>420</v>
      </c>
      <c r="X22" s="56" t="s">
        <v>420</v>
      </c>
      <c r="Y22" s="56" t="s">
        <v>420</v>
      </c>
      <c r="Z22" s="56" t="s">
        <v>420</v>
      </c>
      <c r="AA22" s="57" t="s">
        <v>420</v>
      </c>
      <c r="AB22" s="55" t="s">
        <v>420</v>
      </c>
      <c r="AC22" s="56" t="s">
        <v>420</v>
      </c>
      <c r="AD22" s="56" t="s">
        <v>420</v>
      </c>
      <c r="AE22" s="56" t="s">
        <v>420</v>
      </c>
      <c r="AF22" s="56" t="s">
        <v>420</v>
      </c>
      <c r="AG22" s="57" t="s">
        <v>420</v>
      </c>
      <c r="AH22" s="58" t="s">
        <v>420</v>
      </c>
      <c r="AI22" s="59" t="s">
        <v>420</v>
      </c>
      <c r="AJ22" s="59" t="s">
        <v>420</v>
      </c>
      <c r="AK22" s="59" t="s">
        <v>420</v>
      </c>
      <c r="AL22" s="59" t="s">
        <v>420</v>
      </c>
      <c r="AN22" s="513"/>
      <c r="AO22" s="514"/>
      <c r="AP22" s="514"/>
      <c r="AQ22" s="514"/>
      <c r="AR22" s="514"/>
      <c r="AS22" s="514"/>
      <c r="AT22" s="519"/>
      <c r="AU22" s="520"/>
    </row>
    <row r="23" spans="2:47" ht="0.75" customHeight="1" x14ac:dyDescent="0.25">
      <c r="B23" s="489"/>
      <c r="C23" s="489"/>
      <c r="D23" s="490"/>
      <c r="E23" s="494"/>
      <c r="F23" s="495"/>
      <c r="G23" s="495"/>
      <c r="H23" s="495"/>
      <c r="I23" s="495"/>
      <c r="J23" s="247" t="s">
        <v>420</v>
      </c>
      <c r="K23" s="248" t="s">
        <v>420</v>
      </c>
      <c r="L23" s="248" t="s">
        <v>420</v>
      </c>
      <c r="M23" s="248" t="s">
        <v>420</v>
      </c>
      <c r="N23" s="248" t="s">
        <v>420</v>
      </c>
      <c r="O23" s="249" t="s">
        <v>420</v>
      </c>
      <c r="P23" s="247" t="s">
        <v>420</v>
      </c>
      <c r="Q23" s="248" t="s">
        <v>420</v>
      </c>
      <c r="R23" s="68" t="s">
        <v>420</v>
      </c>
      <c r="S23" s="68" t="s">
        <v>420</v>
      </c>
      <c r="T23" s="68" t="s">
        <v>420</v>
      </c>
      <c r="U23" s="69" t="s">
        <v>420</v>
      </c>
      <c r="V23" s="55" t="s">
        <v>420</v>
      </c>
      <c r="W23" s="56" t="s">
        <v>420</v>
      </c>
      <c r="X23" s="56" t="s">
        <v>420</v>
      </c>
      <c r="Y23" s="56" t="s">
        <v>420</v>
      </c>
      <c r="Z23" s="56" t="s">
        <v>420</v>
      </c>
      <c r="AA23" s="57" t="s">
        <v>420</v>
      </c>
      <c r="AB23" s="55" t="s">
        <v>420</v>
      </c>
      <c r="AC23" s="56" t="s">
        <v>420</v>
      </c>
      <c r="AD23" s="56" t="s">
        <v>420</v>
      </c>
      <c r="AE23" s="56" t="s">
        <v>420</v>
      </c>
      <c r="AF23" s="56" t="s">
        <v>420</v>
      </c>
      <c r="AG23" s="57" t="s">
        <v>420</v>
      </c>
      <c r="AH23" s="58" t="s">
        <v>420</v>
      </c>
      <c r="AI23" s="59" t="s">
        <v>420</v>
      </c>
      <c r="AJ23" s="59" t="s">
        <v>420</v>
      </c>
      <c r="AK23" s="59" t="s">
        <v>420</v>
      </c>
      <c r="AL23" s="59" t="s">
        <v>420</v>
      </c>
      <c r="AN23" s="513"/>
      <c r="AO23" s="514"/>
      <c r="AP23" s="514"/>
      <c r="AQ23" s="514"/>
      <c r="AR23" s="514"/>
      <c r="AS23" s="514"/>
      <c r="AT23" s="519"/>
      <c r="AU23" s="520"/>
    </row>
    <row r="24" spans="2:47" ht="15.75" hidden="1" customHeight="1" x14ac:dyDescent="0.25">
      <c r="B24" s="489"/>
      <c r="C24" s="489"/>
      <c r="D24" s="490"/>
      <c r="E24" s="494"/>
      <c r="F24" s="495"/>
      <c r="G24" s="495"/>
      <c r="H24" s="495"/>
      <c r="I24" s="495"/>
      <c r="J24" s="247" t="s">
        <v>420</v>
      </c>
      <c r="K24" s="248" t="s">
        <v>420</v>
      </c>
      <c r="L24" s="248" t="s">
        <v>420</v>
      </c>
      <c r="M24" s="248" t="s">
        <v>420</v>
      </c>
      <c r="N24" s="248" t="s">
        <v>420</v>
      </c>
      <c r="O24" s="249" t="s">
        <v>420</v>
      </c>
      <c r="P24" s="247" t="s">
        <v>420</v>
      </c>
      <c r="Q24" s="248" t="s">
        <v>420</v>
      </c>
      <c r="R24" s="68" t="s">
        <v>420</v>
      </c>
      <c r="S24" s="68" t="s">
        <v>420</v>
      </c>
      <c r="T24" s="68" t="s">
        <v>420</v>
      </c>
      <c r="U24" s="69" t="s">
        <v>420</v>
      </c>
      <c r="V24" s="55" t="s">
        <v>420</v>
      </c>
      <c r="W24" s="56" t="s">
        <v>420</v>
      </c>
      <c r="X24" s="56" t="s">
        <v>420</v>
      </c>
      <c r="Y24" s="56" t="s">
        <v>420</v>
      </c>
      <c r="Z24" s="56" t="s">
        <v>420</v>
      </c>
      <c r="AA24" s="57" t="s">
        <v>420</v>
      </c>
      <c r="AB24" s="55" t="s">
        <v>420</v>
      </c>
      <c r="AC24" s="56" t="s">
        <v>420</v>
      </c>
      <c r="AD24" s="56" t="s">
        <v>420</v>
      </c>
      <c r="AE24" s="56" t="s">
        <v>420</v>
      </c>
      <c r="AF24" s="56" t="s">
        <v>420</v>
      </c>
      <c r="AG24" s="57" t="s">
        <v>420</v>
      </c>
      <c r="AH24" s="58" t="s">
        <v>420</v>
      </c>
      <c r="AI24" s="59" t="s">
        <v>420</v>
      </c>
      <c r="AJ24" s="59" t="s">
        <v>420</v>
      </c>
      <c r="AK24" s="59" t="s">
        <v>420</v>
      </c>
      <c r="AL24" s="59" t="s">
        <v>420</v>
      </c>
      <c r="AN24" s="513"/>
      <c r="AO24" s="514"/>
      <c r="AP24" s="514"/>
      <c r="AQ24" s="514"/>
      <c r="AR24" s="514"/>
      <c r="AS24" s="514"/>
      <c r="AT24" s="519"/>
      <c r="AU24" s="520"/>
    </row>
    <row r="25" spans="2:47" ht="15.75" hidden="1" customHeight="1" thickBot="1" x14ac:dyDescent="0.3">
      <c r="B25" s="489"/>
      <c r="C25" s="489"/>
      <c r="D25" s="490"/>
      <c r="E25" s="494"/>
      <c r="F25" s="495"/>
      <c r="G25" s="495"/>
      <c r="H25" s="495"/>
      <c r="I25" s="495"/>
      <c r="J25" s="247" t="s">
        <v>420</v>
      </c>
      <c r="K25" s="248" t="s">
        <v>420</v>
      </c>
      <c r="L25" s="248" t="s">
        <v>420</v>
      </c>
      <c r="M25" s="248" t="s">
        <v>420</v>
      </c>
      <c r="N25" s="248" t="s">
        <v>420</v>
      </c>
      <c r="O25" s="249" t="s">
        <v>420</v>
      </c>
      <c r="P25" s="247" t="s">
        <v>420</v>
      </c>
      <c r="Q25" s="248" t="s">
        <v>420</v>
      </c>
      <c r="R25" s="68" t="s">
        <v>420</v>
      </c>
      <c r="S25" s="68" t="s">
        <v>420</v>
      </c>
      <c r="T25" s="68" t="s">
        <v>420</v>
      </c>
      <c r="U25" s="69" t="s">
        <v>420</v>
      </c>
      <c r="V25" s="55" t="s">
        <v>420</v>
      </c>
      <c r="W25" s="56" t="s">
        <v>420</v>
      </c>
      <c r="X25" s="56" t="s">
        <v>420</v>
      </c>
      <c r="Y25" s="56" t="s">
        <v>420</v>
      </c>
      <c r="Z25" s="56" t="s">
        <v>420</v>
      </c>
      <c r="AA25" s="57" t="s">
        <v>420</v>
      </c>
      <c r="AB25" s="55" t="s">
        <v>420</v>
      </c>
      <c r="AC25" s="56" t="s">
        <v>420</v>
      </c>
      <c r="AD25" s="56" t="s">
        <v>420</v>
      </c>
      <c r="AE25" s="56" t="s">
        <v>420</v>
      </c>
      <c r="AF25" s="56" t="s">
        <v>420</v>
      </c>
      <c r="AG25" s="57" t="s">
        <v>420</v>
      </c>
      <c r="AH25" s="58" t="s">
        <v>420</v>
      </c>
      <c r="AI25" s="59" t="s">
        <v>420</v>
      </c>
      <c r="AJ25" s="59" t="s">
        <v>420</v>
      </c>
      <c r="AK25" s="59" t="s">
        <v>420</v>
      </c>
      <c r="AL25" s="59" t="s">
        <v>420</v>
      </c>
      <c r="AN25" s="513"/>
      <c r="AO25" s="514"/>
      <c r="AP25" s="514"/>
      <c r="AQ25" s="514"/>
      <c r="AR25" s="514"/>
      <c r="AS25" s="514"/>
      <c r="AT25" s="519"/>
      <c r="AU25" s="520"/>
    </row>
    <row r="26" spans="2:47" ht="15.75" hidden="1" customHeight="1" thickBot="1" x14ac:dyDescent="0.3">
      <c r="B26" s="489"/>
      <c r="C26" s="489"/>
      <c r="D26" s="490"/>
      <c r="E26" s="494"/>
      <c r="F26" s="495"/>
      <c r="G26" s="495"/>
      <c r="H26" s="495"/>
      <c r="I26" s="495"/>
      <c r="J26" s="247" t="s">
        <v>420</v>
      </c>
      <c r="K26" s="248" t="s">
        <v>420</v>
      </c>
      <c r="L26" s="248" t="s">
        <v>420</v>
      </c>
      <c r="M26" s="248" t="s">
        <v>420</v>
      </c>
      <c r="N26" s="248" t="s">
        <v>420</v>
      </c>
      <c r="O26" s="249" t="s">
        <v>420</v>
      </c>
      <c r="P26" s="247" t="s">
        <v>420</v>
      </c>
      <c r="Q26" s="248" t="s">
        <v>420</v>
      </c>
      <c r="R26" s="68" t="s">
        <v>420</v>
      </c>
      <c r="S26" s="68" t="s">
        <v>420</v>
      </c>
      <c r="T26" s="68" t="s">
        <v>420</v>
      </c>
      <c r="U26" s="69" t="s">
        <v>420</v>
      </c>
      <c r="V26" s="55" t="s">
        <v>420</v>
      </c>
      <c r="W26" s="56" t="s">
        <v>420</v>
      </c>
      <c r="X26" s="56" t="s">
        <v>420</v>
      </c>
      <c r="Y26" s="56" t="s">
        <v>420</v>
      </c>
      <c r="Z26" s="56" t="s">
        <v>420</v>
      </c>
      <c r="AA26" s="57" t="s">
        <v>420</v>
      </c>
      <c r="AB26" s="55" t="s">
        <v>420</v>
      </c>
      <c r="AC26" s="56" t="s">
        <v>420</v>
      </c>
      <c r="AD26" s="56" t="s">
        <v>420</v>
      </c>
      <c r="AE26" s="56" t="s">
        <v>420</v>
      </c>
      <c r="AF26" s="56" t="s">
        <v>420</v>
      </c>
      <c r="AG26" s="57" t="s">
        <v>420</v>
      </c>
      <c r="AH26" s="58" t="s">
        <v>420</v>
      </c>
      <c r="AI26" s="59" t="s">
        <v>420</v>
      </c>
      <c r="AJ26" s="59" t="s">
        <v>420</v>
      </c>
      <c r="AK26" s="59" t="s">
        <v>420</v>
      </c>
      <c r="AL26" s="59" t="s">
        <v>420</v>
      </c>
      <c r="AN26" s="513"/>
      <c r="AO26" s="514"/>
      <c r="AP26" s="514"/>
      <c r="AQ26" s="514"/>
      <c r="AR26" s="514"/>
      <c r="AS26" s="514"/>
      <c r="AT26" s="519"/>
      <c r="AU26" s="520"/>
    </row>
    <row r="27" spans="2:47" ht="21" customHeight="1" thickBot="1" x14ac:dyDescent="0.3">
      <c r="B27" s="489"/>
      <c r="C27" s="489"/>
      <c r="D27" s="490"/>
      <c r="E27" s="497"/>
      <c r="F27" s="498"/>
      <c r="G27" s="498"/>
      <c r="H27" s="498"/>
      <c r="I27" s="498"/>
      <c r="J27" s="250" t="s">
        <v>420</v>
      </c>
      <c r="K27" s="251" t="s">
        <v>420</v>
      </c>
      <c r="L27" s="251" t="s">
        <v>420</v>
      </c>
      <c r="M27" s="251" t="s">
        <v>420</v>
      </c>
      <c r="N27" s="251" t="s">
        <v>420</v>
      </c>
      <c r="O27" s="252" t="s">
        <v>420</v>
      </c>
      <c r="P27" s="250" t="s">
        <v>420</v>
      </c>
      <c r="Q27" s="251" t="s">
        <v>420</v>
      </c>
      <c r="R27" s="71" t="s">
        <v>420</v>
      </c>
      <c r="S27" s="71" t="s">
        <v>420</v>
      </c>
      <c r="T27" s="71" t="s">
        <v>420</v>
      </c>
      <c r="U27" s="72" t="s">
        <v>420</v>
      </c>
      <c r="V27" s="60" t="s">
        <v>420</v>
      </c>
      <c r="W27" s="61" t="s">
        <v>420</v>
      </c>
      <c r="X27" s="61" t="s">
        <v>420</v>
      </c>
      <c r="Y27" s="61" t="s">
        <v>420</v>
      </c>
      <c r="Z27" s="61" t="s">
        <v>420</v>
      </c>
      <c r="AA27" s="62" t="s">
        <v>420</v>
      </c>
      <c r="AB27" s="60" t="s">
        <v>420</v>
      </c>
      <c r="AC27" s="61" t="s">
        <v>420</v>
      </c>
      <c r="AD27" s="61" t="s">
        <v>420</v>
      </c>
      <c r="AE27" s="61" t="s">
        <v>420</v>
      </c>
      <c r="AF27" s="61" t="s">
        <v>420</v>
      </c>
      <c r="AG27" s="62" t="s">
        <v>420</v>
      </c>
      <c r="AH27" s="63" t="s">
        <v>420</v>
      </c>
      <c r="AI27" s="64" t="s">
        <v>420</v>
      </c>
      <c r="AJ27" s="64" t="s">
        <v>420</v>
      </c>
      <c r="AK27" s="64" t="s">
        <v>420</v>
      </c>
      <c r="AL27" s="64" t="s">
        <v>420</v>
      </c>
      <c r="AN27" s="515"/>
      <c r="AO27" s="516"/>
      <c r="AP27" s="516"/>
      <c r="AQ27" s="516"/>
      <c r="AR27" s="516"/>
      <c r="AS27" s="516"/>
      <c r="AT27" s="521"/>
      <c r="AU27" s="522"/>
    </row>
    <row r="28" spans="2:47" ht="15.75" customHeight="1" x14ac:dyDescent="0.25">
      <c r="B28" s="489"/>
      <c r="C28" s="489"/>
      <c r="D28" s="490"/>
      <c r="E28" s="491" t="s">
        <v>163</v>
      </c>
      <c r="F28" s="492"/>
      <c r="G28" s="492"/>
      <c r="H28" s="492"/>
      <c r="I28" s="493"/>
      <c r="J28" s="244" t="s">
        <v>420</v>
      </c>
      <c r="K28" s="245" t="s">
        <v>420</v>
      </c>
      <c r="L28" s="245" t="s">
        <v>420</v>
      </c>
      <c r="M28" s="245" t="s">
        <v>420</v>
      </c>
      <c r="N28" s="245" t="s">
        <v>420</v>
      </c>
      <c r="O28" s="246" t="s">
        <v>420</v>
      </c>
      <c r="P28" s="244" t="s">
        <v>420</v>
      </c>
      <c r="Q28" s="245" t="s">
        <v>420</v>
      </c>
      <c r="R28" s="245" t="s">
        <v>420</v>
      </c>
      <c r="S28" s="245" t="s">
        <v>420</v>
      </c>
      <c r="T28" s="245" t="s">
        <v>420</v>
      </c>
      <c r="U28" s="246" t="s">
        <v>420</v>
      </c>
      <c r="V28" s="244" t="s">
        <v>420</v>
      </c>
      <c r="W28" s="245" t="s">
        <v>420</v>
      </c>
      <c r="X28" s="65" t="s">
        <v>420</v>
      </c>
      <c r="Y28" s="65" t="s">
        <v>420</v>
      </c>
      <c r="Z28" s="65" t="s">
        <v>420</v>
      </c>
      <c r="AA28" s="66" t="s">
        <v>420</v>
      </c>
      <c r="AB28" s="50" t="s">
        <v>420</v>
      </c>
      <c r="AC28" s="51" t="s">
        <v>420</v>
      </c>
      <c r="AD28" s="51" t="s">
        <v>420</v>
      </c>
      <c r="AE28" s="51" t="s">
        <v>420</v>
      </c>
      <c r="AF28" s="51" t="s">
        <v>420</v>
      </c>
      <c r="AG28" s="52" t="s">
        <v>420</v>
      </c>
      <c r="AH28" s="53" t="s">
        <v>420</v>
      </c>
      <c r="AI28" s="54" t="s">
        <v>420</v>
      </c>
      <c r="AJ28" s="54" t="s">
        <v>420</v>
      </c>
      <c r="AK28" s="54" t="s">
        <v>420</v>
      </c>
      <c r="AL28" s="54" t="s">
        <v>420</v>
      </c>
      <c r="AN28" s="524" t="s">
        <v>126</v>
      </c>
      <c r="AO28" s="525"/>
      <c r="AP28" s="525"/>
      <c r="AQ28" s="525"/>
      <c r="AR28" s="525"/>
      <c r="AS28" s="525"/>
      <c r="AT28" s="509" t="s">
        <v>423</v>
      </c>
      <c r="AU28" s="509"/>
    </row>
    <row r="29" spans="2:47" ht="15.75" x14ac:dyDescent="0.25">
      <c r="B29" s="489"/>
      <c r="C29" s="489"/>
      <c r="D29" s="490"/>
      <c r="E29" s="510"/>
      <c r="F29" s="495"/>
      <c r="G29" s="495"/>
      <c r="H29" s="495"/>
      <c r="I29" s="496"/>
      <c r="J29" s="247" t="s">
        <v>420</v>
      </c>
      <c r="K29" s="248" t="s">
        <v>420</v>
      </c>
      <c r="L29" s="248" t="s">
        <v>420</v>
      </c>
      <c r="M29" s="248" t="s">
        <v>420</v>
      </c>
      <c r="N29" s="248" t="s">
        <v>420</v>
      </c>
      <c r="O29" s="249" t="s">
        <v>420</v>
      </c>
      <c r="P29" s="247" t="s">
        <v>420</v>
      </c>
      <c r="Q29" s="248" t="s">
        <v>420</v>
      </c>
      <c r="R29" s="248" t="s">
        <v>420</v>
      </c>
      <c r="S29" s="248" t="s">
        <v>420</v>
      </c>
      <c r="T29" s="248" t="s">
        <v>420</v>
      </c>
      <c r="U29" s="249" t="s">
        <v>420</v>
      </c>
      <c r="V29" s="247" t="s">
        <v>420</v>
      </c>
      <c r="W29" s="248" t="s">
        <v>420</v>
      </c>
      <c r="X29" s="68" t="s">
        <v>420</v>
      </c>
      <c r="Y29" s="68" t="s">
        <v>420</v>
      </c>
      <c r="Z29" s="68" t="s">
        <v>420</v>
      </c>
      <c r="AA29" s="69" t="s">
        <v>420</v>
      </c>
      <c r="AB29" s="55" t="s">
        <v>420</v>
      </c>
      <c r="AC29" s="56" t="s">
        <v>420</v>
      </c>
      <c r="AD29" s="56" t="s">
        <v>420</v>
      </c>
      <c r="AE29" s="56" t="s">
        <v>420</v>
      </c>
      <c r="AF29" s="56" t="s">
        <v>420</v>
      </c>
      <c r="AG29" s="57" t="s">
        <v>420</v>
      </c>
      <c r="AH29" s="58" t="s">
        <v>420</v>
      </c>
      <c r="AI29" s="59" t="s">
        <v>420</v>
      </c>
      <c r="AJ29" s="59" t="s">
        <v>420</v>
      </c>
      <c r="AK29" s="59" t="s">
        <v>420</v>
      </c>
      <c r="AL29" s="59" t="s">
        <v>420</v>
      </c>
      <c r="AN29" s="526"/>
      <c r="AO29" s="527"/>
      <c r="AP29" s="527"/>
      <c r="AQ29" s="527"/>
      <c r="AR29" s="527"/>
      <c r="AS29" s="527"/>
      <c r="AT29" s="509"/>
      <c r="AU29" s="509"/>
    </row>
    <row r="30" spans="2:47" ht="15.75" x14ac:dyDescent="0.25">
      <c r="B30" s="489"/>
      <c r="C30" s="489"/>
      <c r="D30" s="490"/>
      <c r="E30" s="494"/>
      <c r="F30" s="495"/>
      <c r="G30" s="495"/>
      <c r="H30" s="495"/>
      <c r="I30" s="496"/>
      <c r="J30" s="247" t="s">
        <v>420</v>
      </c>
      <c r="K30" s="248" t="s">
        <v>420</v>
      </c>
      <c r="L30" s="248" t="s">
        <v>420</v>
      </c>
      <c r="M30" s="248" t="s">
        <v>420</v>
      </c>
      <c r="N30" s="248" t="s">
        <v>420</v>
      </c>
      <c r="O30" s="249" t="s">
        <v>420</v>
      </c>
      <c r="P30" s="247" t="s">
        <v>420</v>
      </c>
      <c r="Q30" s="248" t="s">
        <v>420</v>
      </c>
      <c r="R30" s="248" t="s">
        <v>420</v>
      </c>
      <c r="S30" s="248" t="s">
        <v>420</v>
      </c>
      <c r="T30" s="248" t="s">
        <v>420</v>
      </c>
      <c r="U30" s="249" t="s">
        <v>420</v>
      </c>
      <c r="V30" s="247" t="s">
        <v>420</v>
      </c>
      <c r="W30" s="248" t="s">
        <v>420</v>
      </c>
      <c r="X30" s="68" t="s">
        <v>420</v>
      </c>
      <c r="Y30" s="68" t="s">
        <v>420</v>
      </c>
      <c r="Z30" s="68" t="s">
        <v>420</v>
      </c>
      <c r="AA30" s="69" t="s">
        <v>420</v>
      </c>
      <c r="AB30" s="55" t="s">
        <v>420</v>
      </c>
      <c r="AC30" s="56" t="s">
        <v>420</v>
      </c>
      <c r="AD30" s="56" t="s">
        <v>420</v>
      </c>
      <c r="AE30" s="56" t="s">
        <v>420</v>
      </c>
      <c r="AF30" s="56" t="s">
        <v>420</v>
      </c>
      <c r="AG30" s="57" t="s">
        <v>420</v>
      </c>
      <c r="AH30" s="58" t="s">
        <v>420</v>
      </c>
      <c r="AI30" s="59" t="s">
        <v>420</v>
      </c>
      <c r="AJ30" s="59" t="s">
        <v>420</v>
      </c>
      <c r="AK30" s="59" t="s">
        <v>420</v>
      </c>
      <c r="AL30" s="59" t="s">
        <v>420</v>
      </c>
      <c r="AN30" s="526"/>
      <c r="AO30" s="527"/>
      <c r="AP30" s="527"/>
      <c r="AQ30" s="527"/>
      <c r="AR30" s="527"/>
      <c r="AS30" s="527"/>
      <c r="AT30" s="509"/>
      <c r="AU30" s="509"/>
    </row>
    <row r="31" spans="2:47" ht="15.75" x14ac:dyDescent="0.25">
      <c r="B31" s="489"/>
      <c r="C31" s="489"/>
      <c r="D31" s="490"/>
      <c r="E31" s="494"/>
      <c r="F31" s="495"/>
      <c r="G31" s="495"/>
      <c r="H31" s="495"/>
      <c r="I31" s="496"/>
      <c r="J31" s="247" t="s">
        <v>420</v>
      </c>
      <c r="K31" s="248" t="s">
        <v>420</v>
      </c>
      <c r="L31" s="248" t="s">
        <v>420</v>
      </c>
      <c r="M31" s="248" t="s">
        <v>420</v>
      </c>
      <c r="N31" s="248" t="s">
        <v>420</v>
      </c>
      <c r="O31" s="249" t="s">
        <v>420</v>
      </c>
      <c r="P31" s="247" t="s">
        <v>420</v>
      </c>
      <c r="Q31" s="248" t="s">
        <v>420</v>
      </c>
      <c r="R31" s="248" t="s">
        <v>420</v>
      </c>
      <c r="S31" s="248" t="s">
        <v>420</v>
      </c>
      <c r="T31" s="248" t="s">
        <v>420</v>
      </c>
      <c r="U31" s="249" t="s">
        <v>420</v>
      </c>
      <c r="V31" s="247" t="s">
        <v>420</v>
      </c>
      <c r="W31" s="248" t="s">
        <v>420</v>
      </c>
      <c r="X31" s="68" t="s">
        <v>420</v>
      </c>
      <c r="Y31" s="68" t="s">
        <v>420</v>
      </c>
      <c r="Z31" s="68" t="s">
        <v>420</v>
      </c>
      <c r="AA31" s="69" t="s">
        <v>420</v>
      </c>
      <c r="AB31" s="55" t="s">
        <v>420</v>
      </c>
      <c r="AC31" s="56" t="s">
        <v>420</v>
      </c>
      <c r="AD31" s="56" t="s">
        <v>420</v>
      </c>
      <c r="AE31" s="56" t="s">
        <v>420</v>
      </c>
      <c r="AF31" s="56" t="s">
        <v>420</v>
      </c>
      <c r="AG31" s="57" t="s">
        <v>420</v>
      </c>
      <c r="AH31" s="58" t="s">
        <v>420</v>
      </c>
      <c r="AI31" s="59" t="s">
        <v>420</v>
      </c>
      <c r="AJ31" s="59" t="s">
        <v>420</v>
      </c>
      <c r="AK31" s="59" t="s">
        <v>420</v>
      </c>
      <c r="AL31" s="59" t="s">
        <v>420</v>
      </c>
      <c r="AN31" s="526"/>
      <c r="AO31" s="527"/>
      <c r="AP31" s="527"/>
      <c r="AQ31" s="527"/>
      <c r="AR31" s="527"/>
      <c r="AS31" s="527"/>
      <c r="AT31" s="509"/>
      <c r="AU31" s="509"/>
    </row>
    <row r="32" spans="2:47" ht="15.75" x14ac:dyDescent="0.25">
      <c r="B32" s="489"/>
      <c r="C32" s="489"/>
      <c r="D32" s="490"/>
      <c r="E32" s="494"/>
      <c r="F32" s="495"/>
      <c r="G32" s="495"/>
      <c r="H32" s="495"/>
      <c r="I32" s="496"/>
      <c r="J32" s="247" t="s">
        <v>420</v>
      </c>
      <c r="K32" s="248" t="s">
        <v>420</v>
      </c>
      <c r="L32" s="248" t="s">
        <v>420</v>
      </c>
      <c r="M32" s="248" t="s">
        <v>420</v>
      </c>
      <c r="N32" s="248" t="s">
        <v>420</v>
      </c>
      <c r="O32" s="249" t="s">
        <v>420</v>
      </c>
      <c r="P32" s="247" t="s">
        <v>420</v>
      </c>
      <c r="Q32" s="248" t="s">
        <v>420</v>
      </c>
      <c r="R32" s="248" t="s">
        <v>420</v>
      </c>
      <c r="S32" s="248" t="s">
        <v>420</v>
      </c>
      <c r="T32" s="248" t="s">
        <v>420</v>
      </c>
      <c r="U32" s="249" t="s">
        <v>420</v>
      </c>
      <c r="V32" s="247" t="s">
        <v>420</v>
      </c>
      <c r="W32" s="248" t="s">
        <v>420</v>
      </c>
      <c r="X32" s="68" t="s">
        <v>420</v>
      </c>
      <c r="Y32" s="68" t="s">
        <v>420</v>
      </c>
      <c r="Z32" s="68" t="s">
        <v>420</v>
      </c>
      <c r="AA32" s="69" t="s">
        <v>420</v>
      </c>
      <c r="AB32" s="55" t="s">
        <v>420</v>
      </c>
      <c r="AC32" s="56" t="s">
        <v>420</v>
      </c>
      <c r="AD32" s="56" t="s">
        <v>420</v>
      </c>
      <c r="AE32" s="56" t="s">
        <v>420</v>
      </c>
      <c r="AF32" s="56" t="s">
        <v>420</v>
      </c>
      <c r="AG32" s="57" t="s">
        <v>420</v>
      </c>
      <c r="AH32" s="58" t="s">
        <v>420</v>
      </c>
      <c r="AI32" s="59" t="s">
        <v>420</v>
      </c>
      <c r="AJ32" s="59" t="s">
        <v>420</v>
      </c>
      <c r="AK32" s="59" t="s">
        <v>420</v>
      </c>
      <c r="AL32" s="59" t="s">
        <v>420</v>
      </c>
      <c r="AN32" s="526"/>
      <c r="AO32" s="527"/>
      <c r="AP32" s="527"/>
      <c r="AQ32" s="527"/>
      <c r="AR32" s="527"/>
      <c r="AS32" s="527"/>
      <c r="AT32" s="509"/>
      <c r="AU32" s="509"/>
    </row>
    <row r="33" spans="2:47" ht="15.75" x14ac:dyDescent="0.25">
      <c r="B33" s="489"/>
      <c r="C33" s="489"/>
      <c r="D33" s="490"/>
      <c r="E33" s="494"/>
      <c r="F33" s="495"/>
      <c r="G33" s="495"/>
      <c r="H33" s="495"/>
      <c r="I33" s="496"/>
      <c r="J33" s="247" t="s">
        <v>420</v>
      </c>
      <c r="K33" s="248" t="s">
        <v>420</v>
      </c>
      <c r="L33" s="248" t="s">
        <v>420</v>
      </c>
      <c r="M33" s="248" t="s">
        <v>420</v>
      </c>
      <c r="N33" s="248" t="s">
        <v>420</v>
      </c>
      <c r="O33" s="249" t="s">
        <v>420</v>
      </c>
      <c r="P33" s="247" t="s">
        <v>420</v>
      </c>
      <c r="Q33" s="248" t="s">
        <v>420</v>
      </c>
      <c r="R33" s="248" t="s">
        <v>420</v>
      </c>
      <c r="S33" s="248" t="s">
        <v>420</v>
      </c>
      <c r="T33" s="248" t="s">
        <v>420</v>
      </c>
      <c r="U33" s="249" t="s">
        <v>420</v>
      </c>
      <c r="V33" s="247" t="s">
        <v>420</v>
      </c>
      <c r="W33" s="248" t="s">
        <v>420</v>
      </c>
      <c r="X33" s="68" t="s">
        <v>420</v>
      </c>
      <c r="Y33" s="68" t="s">
        <v>420</v>
      </c>
      <c r="Z33" s="68" t="s">
        <v>420</v>
      </c>
      <c r="AA33" s="69" t="s">
        <v>420</v>
      </c>
      <c r="AB33" s="55" t="s">
        <v>420</v>
      </c>
      <c r="AC33" s="56" t="s">
        <v>420</v>
      </c>
      <c r="AD33" s="56" t="s">
        <v>420</v>
      </c>
      <c r="AE33" s="56" t="s">
        <v>420</v>
      </c>
      <c r="AF33" s="56" t="s">
        <v>420</v>
      </c>
      <c r="AG33" s="57" t="s">
        <v>420</v>
      </c>
      <c r="AH33" s="58" t="s">
        <v>420</v>
      </c>
      <c r="AI33" s="59" t="s">
        <v>420</v>
      </c>
      <c r="AJ33" s="59" t="s">
        <v>420</v>
      </c>
      <c r="AK33" s="59" t="s">
        <v>420</v>
      </c>
      <c r="AL33" s="59" t="s">
        <v>420</v>
      </c>
      <c r="AN33" s="526"/>
      <c r="AO33" s="527"/>
      <c r="AP33" s="527"/>
      <c r="AQ33" s="527"/>
      <c r="AR33" s="527"/>
      <c r="AS33" s="527"/>
      <c r="AT33" s="509"/>
      <c r="AU33" s="509"/>
    </row>
    <row r="34" spans="2:47" ht="15.75" x14ac:dyDescent="0.25">
      <c r="B34" s="489"/>
      <c r="C34" s="489"/>
      <c r="D34" s="490"/>
      <c r="E34" s="494"/>
      <c r="F34" s="495"/>
      <c r="G34" s="495"/>
      <c r="H34" s="495"/>
      <c r="I34" s="496"/>
      <c r="J34" s="247" t="s">
        <v>420</v>
      </c>
      <c r="K34" s="248" t="s">
        <v>420</v>
      </c>
      <c r="L34" s="248" t="s">
        <v>420</v>
      </c>
      <c r="M34" s="248" t="s">
        <v>420</v>
      </c>
      <c r="N34" s="248" t="s">
        <v>420</v>
      </c>
      <c r="O34" s="249" t="s">
        <v>420</v>
      </c>
      <c r="P34" s="247" t="s">
        <v>420</v>
      </c>
      <c r="Q34" s="248" t="s">
        <v>420</v>
      </c>
      <c r="R34" s="248" t="s">
        <v>420</v>
      </c>
      <c r="S34" s="248" t="s">
        <v>420</v>
      </c>
      <c r="T34" s="248" t="s">
        <v>420</v>
      </c>
      <c r="U34" s="249" t="s">
        <v>420</v>
      </c>
      <c r="V34" s="247" t="s">
        <v>420</v>
      </c>
      <c r="W34" s="248" t="s">
        <v>420</v>
      </c>
      <c r="X34" s="68" t="s">
        <v>420</v>
      </c>
      <c r="Y34" s="68" t="s">
        <v>420</v>
      </c>
      <c r="Z34" s="68" t="s">
        <v>420</v>
      </c>
      <c r="AA34" s="69" t="s">
        <v>420</v>
      </c>
      <c r="AB34" s="55" t="s">
        <v>420</v>
      </c>
      <c r="AC34" s="56" t="s">
        <v>420</v>
      </c>
      <c r="AD34" s="56" t="s">
        <v>420</v>
      </c>
      <c r="AE34" s="56" t="s">
        <v>420</v>
      </c>
      <c r="AF34" s="56" t="s">
        <v>420</v>
      </c>
      <c r="AG34" s="57" t="s">
        <v>420</v>
      </c>
      <c r="AH34" s="58" t="s">
        <v>420</v>
      </c>
      <c r="AI34" s="59" t="s">
        <v>420</v>
      </c>
      <c r="AJ34" s="59" t="s">
        <v>420</v>
      </c>
      <c r="AK34" s="59" t="s">
        <v>420</v>
      </c>
      <c r="AL34" s="59" t="s">
        <v>420</v>
      </c>
      <c r="AN34" s="526"/>
      <c r="AO34" s="527"/>
      <c r="AP34" s="527"/>
      <c r="AQ34" s="527"/>
      <c r="AR34" s="527"/>
      <c r="AS34" s="527"/>
      <c r="AT34" s="509"/>
      <c r="AU34" s="509"/>
    </row>
    <row r="35" spans="2:47" ht="6" customHeight="1" thickBot="1" x14ac:dyDescent="0.3">
      <c r="B35" s="489"/>
      <c r="C35" s="489"/>
      <c r="D35" s="490"/>
      <c r="E35" s="494"/>
      <c r="F35" s="495"/>
      <c r="G35" s="495"/>
      <c r="H35" s="495"/>
      <c r="I35" s="496"/>
      <c r="J35" s="247" t="s">
        <v>420</v>
      </c>
      <c r="K35" s="248" t="s">
        <v>420</v>
      </c>
      <c r="L35" s="248" t="s">
        <v>420</v>
      </c>
      <c r="M35" s="248" t="s">
        <v>420</v>
      </c>
      <c r="N35" s="248" t="s">
        <v>420</v>
      </c>
      <c r="O35" s="249" t="s">
        <v>420</v>
      </c>
      <c r="P35" s="247" t="s">
        <v>420</v>
      </c>
      <c r="Q35" s="248" t="s">
        <v>420</v>
      </c>
      <c r="R35" s="248" t="s">
        <v>420</v>
      </c>
      <c r="S35" s="248" t="s">
        <v>420</v>
      </c>
      <c r="T35" s="248" t="s">
        <v>420</v>
      </c>
      <c r="U35" s="249" t="s">
        <v>420</v>
      </c>
      <c r="V35" s="247" t="s">
        <v>420</v>
      </c>
      <c r="W35" s="248" t="s">
        <v>420</v>
      </c>
      <c r="X35" s="68" t="s">
        <v>420</v>
      </c>
      <c r="Y35" s="68" t="s">
        <v>420</v>
      </c>
      <c r="Z35" s="68" t="s">
        <v>420</v>
      </c>
      <c r="AA35" s="69" t="s">
        <v>420</v>
      </c>
      <c r="AB35" s="55" t="s">
        <v>420</v>
      </c>
      <c r="AC35" s="56" t="s">
        <v>420</v>
      </c>
      <c r="AD35" s="56" t="s">
        <v>420</v>
      </c>
      <c r="AE35" s="56" t="s">
        <v>420</v>
      </c>
      <c r="AF35" s="56" t="s">
        <v>420</v>
      </c>
      <c r="AG35" s="57" t="s">
        <v>420</v>
      </c>
      <c r="AH35" s="58" t="s">
        <v>420</v>
      </c>
      <c r="AI35" s="59" t="s">
        <v>420</v>
      </c>
      <c r="AJ35" s="59" t="s">
        <v>420</v>
      </c>
      <c r="AK35" s="59" t="s">
        <v>420</v>
      </c>
      <c r="AL35" s="59" t="s">
        <v>420</v>
      </c>
      <c r="AN35" s="526"/>
      <c r="AO35" s="527"/>
      <c r="AP35" s="527"/>
      <c r="AQ35" s="527"/>
      <c r="AR35" s="527"/>
      <c r="AS35" s="527"/>
      <c r="AT35" s="509"/>
      <c r="AU35" s="509"/>
    </row>
    <row r="36" spans="2:47" ht="16.5" hidden="1" thickBot="1" x14ac:dyDescent="0.3">
      <c r="B36" s="489"/>
      <c r="C36" s="489"/>
      <c r="D36" s="490"/>
      <c r="E36" s="494"/>
      <c r="F36" s="495"/>
      <c r="G36" s="495"/>
      <c r="H36" s="495"/>
      <c r="I36" s="496"/>
      <c r="J36" s="67" t="s">
        <v>420</v>
      </c>
      <c r="K36" s="68" t="s">
        <v>420</v>
      </c>
      <c r="L36" s="68" t="s">
        <v>420</v>
      </c>
      <c r="M36" s="68" t="s">
        <v>420</v>
      </c>
      <c r="N36" s="68" t="s">
        <v>420</v>
      </c>
      <c r="O36" s="69" t="s">
        <v>420</v>
      </c>
      <c r="P36" s="67" t="s">
        <v>420</v>
      </c>
      <c r="Q36" s="68" t="s">
        <v>420</v>
      </c>
      <c r="R36" s="68" t="s">
        <v>420</v>
      </c>
      <c r="S36" s="68" t="s">
        <v>420</v>
      </c>
      <c r="T36" s="68" t="s">
        <v>420</v>
      </c>
      <c r="U36" s="69" t="s">
        <v>420</v>
      </c>
      <c r="V36" s="67" t="s">
        <v>420</v>
      </c>
      <c r="W36" s="68" t="s">
        <v>420</v>
      </c>
      <c r="X36" s="68" t="s">
        <v>420</v>
      </c>
      <c r="Y36" s="68" t="s">
        <v>420</v>
      </c>
      <c r="Z36" s="68" t="s">
        <v>420</v>
      </c>
      <c r="AA36" s="69" t="s">
        <v>420</v>
      </c>
      <c r="AB36" s="55" t="s">
        <v>420</v>
      </c>
      <c r="AC36" s="56" t="s">
        <v>420</v>
      </c>
      <c r="AD36" s="56" t="s">
        <v>420</v>
      </c>
      <c r="AE36" s="56" t="s">
        <v>420</v>
      </c>
      <c r="AF36" s="56" t="s">
        <v>420</v>
      </c>
      <c r="AG36" s="57" t="s">
        <v>420</v>
      </c>
      <c r="AH36" s="58" t="s">
        <v>420</v>
      </c>
      <c r="AI36" s="59" t="s">
        <v>420</v>
      </c>
      <c r="AJ36" s="59" t="s">
        <v>420</v>
      </c>
      <c r="AK36" s="59" t="s">
        <v>420</v>
      </c>
      <c r="AL36" s="59" t="s">
        <v>420</v>
      </c>
      <c r="AN36" s="526"/>
      <c r="AO36" s="527"/>
      <c r="AP36" s="527"/>
      <c r="AQ36" s="527"/>
      <c r="AR36" s="527"/>
      <c r="AS36" s="528"/>
      <c r="AT36" s="36"/>
      <c r="AU36" s="36"/>
    </row>
    <row r="37" spans="2:47" ht="16.5" hidden="1" thickBot="1" x14ac:dyDescent="0.3">
      <c r="B37" s="489"/>
      <c r="C37" s="489"/>
      <c r="D37" s="490"/>
      <c r="E37" s="497"/>
      <c r="F37" s="498"/>
      <c r="G37" s="498"/>
      <c r="H37" s="498"/>
      <c r="I37" s="499"/>
      <c r="J37" s="67" t="s">
        <v>420</v>
      </c>
      <c r="K37" s="68" t="s">
        <v>420</v>
      </c>
      <c r="L37" s="68" t="s">
        <v>420</v>
      </c>
      <c r="M37" s="68" t="s">
        <v>420</v>
      </c>
      <c r="N37" s="68" t="s">
        <v>420</v>
      </c>
      <c r="O37" s="69" t="s">
        <v>420</v>
      </c>
      <c r="P37" s="67" t="s">
        <v>420</v>
      </c>
      <c r="Q37" s="68" t="s">
        <v>420</v>
      </c>
      <c r="R37" s="68" t="s">
        <v>420</v>
      </c>
      <c r="S37" s="68" t="s">
        <v>420</v>
      </c>
      <c r="T37" s="68" t="s">
        <v>420</v>
      </c>
      <c r="U37" s="69" t="s">
        <v>420</v>
      </c>
      <c r="V37" s="67" t="s">
        <v>420</v>
      </c>
      <c r="W37" s="68" t="s">
        <v>420</v>
      </c>
      <c r="X37" s="68" t="s">
        <v>420</v>
      </c>
      <c r="Y37" s="68" t="s">
        <v>420</v>
      </c>
      <c r="Z37" s="68" t="s">
        <v>420</v>
      </c>
      <c r="AA37" s="69" t="s">
        <v>420</v>
      </c>
      <c r="AB37" s="60" t="s">
        <v>420</v>
      </c>
      <c r="AC37" s="61" t="s">
        <v>420</v>
      </c>
      <c r="AD37" s="61" t="s">
        <v>420</v>
      </c>
      <c r="AE37" s="61" t="s">
        <v>420</v>
      </c>
      <c r="AF37" s="61" t="s">
        <v>420</v>
      </c>
      <c r="AG37" s="62" t="s">
        <v>420</v>
      </c>
      <c r="AH37" s="63" t="s">
        <v>420</v>
      </c>
      <c r="AI37" s="64" t="s">
        <v>420</v>
      </c>
      <c r="AJ37" s="64" t="s">
        <v>420</v>
      </c>
      <c r="AK37" s="64" t="s">
        <v>420</v>
      </c>
      <c r="AL37" s="64" t="s">
        <v>420</v>
      </c>
      <c r="AN37" s="529"/>
      <c r="AO37" s="530"/>
      <c r="AP37" s="530"/>
      <c r="AQ37" s="530"/>
      <c r="AR37" s="530"/>
      <c r="AS37" s="531"/>
      <c r="AT37" s="36"/>
      <c r="AU37" s="36"/>
    </row>
    <row r="38" spans="2:47" ht="15.75" x14ac:dyDescent="0.25">
      <c r="B38" s="489"/>
      <c r="C38" s="489"/>
      <c r="D38" s="490"/>
      <c r="E38" s="491" t="s">
        <v>164</v>
      </c>
      <c r="F38" s="492"/>
      <c r="G38" s="492"/>
      <c r="H38" s="492"/>
      <c r="I38" s="492"/>
      <c r="J38" s="73" t="s">
        <v>420</v>
      </c>
      <c r="K38" s="74" t="s">
        <v>420</v>
      </c>
      <c r="L38" s="74" t="s">
        <v>420</v>
      </c>
      <c r="M38" s="74" t="s">
        <v>420</v>
      </c>
      <c r="N38" s="74" t="s">
        <v>420</v>
      </c>
      <c r="O38" s="75" t="s">
        <v>420</v>
      </c>
      <c r="P38" s="244" t="s">
        <v>420</v>
      </c>
      <c r="Q38" s="245" t="s">
        <v>420</v>
      </c>
      <c r="R38" s="245" t="s">
        <v>420</v>
      </c>
      <c r="S38" s="245" t="s">
        <v>420</v>
      </c>
      <c r="T38" s="245" t="s">
        <v>420</v>
      </c>
      <c r="U38" s="246" t="s">
        <v>420</v>
      </c>
      <c r="V38" s="244"/>
      <c r="W38" s="245"/>
      <c r="X38" s="65" t="s">
        <v>420</v>
      </c>
      <c r="Y38" s="65" t="s">
        <v>420</v>
      </c>
      <c r="Z38" s="65" t="s">
        <v>420</v>
      </c>
      <c r="AA38" s="66" t="s">
        <v>420</v>
      </c>
      <c r="AB38" s="50" t="s">
        <v>420</v>
      </c>
      <c r="AC38" s="51" t="s">
        <v>420</v>
      </c>
      <c r="AD38" s="51" t="s">
        <v>420</v>
      </c>
      <c r="AE38" s="51" t="s">
        <v>420</v>
      </c>
      <c r="AF38" s="51" t="s">
        <v>420</v>
      </c>
      <c r="AG38" s="52" t="s">
        <v>420</v>
      </c>
      <c r="AH38" s="53" t="s">
        <v>420</v>
      </c>
      <c r="AI38" s="54" t="s">
        <v>420</v>
      </c>
      <c r="AJ38" s="54" t="s">
        <v>420</v>
      </c>
      <c r="AK38" s="54" t="s">
        <v>420</v>
      </c>
      <c r="AL38" s="54" t="s">
        <v>420</v>
      </c>
      <c r="AN38" s="532" t="s">
        <v>165</v>
      </c>
      <c r="AO38" s="533"/>
      <c r="AP38" s="533"/>
      <c r="AQ38" s="533"/>
      <c r="AR38" s="533"/>
      <c r="AS38" s="533"/>
      <c r="AT38" s="509" t="s">
        <v>424</v>
      </c>
      <c r="AU38" s="540"/>
    </row>
    <row r="39" spans="2:47" ht="15.75" x14ac:dyDescent="0.25">
      <c r="B39" s="489"/>
      <c r="C39" s="489"/>
      <c r="D39" s="490"/>
      <c r="E39" s="510"/>
      <c r="F39" s="495"/>
      <c r="G39" s="495"/>
      <c r="H39" s="495"/>
      <c r="I39" s="495"/>
      <c r="J39" s="76" t="s">
        <v>420</v>
      </c>
      <c r="K39" s="77" t="s">
        <v>420</v>
      </c>
      <c r="L39" s="77" t="s">
        <v>420</v>
      </c>
      <c r="M39" s="77" t="s">
        <v>420</v>
      </c>
      <c r="N39" s="77" t="s">
        <v>420</v>
      </c>
      <c r="O39" s="78" t="s">
        <v>420</v>
      </c>
      <c r="P39" s="247" t="s">
        <v>420</v>
      </c>
      <c r="Q39" s="248" t="s">
        <v>420</v>
      </c>
      <c r="R39" s="248" t="s">
        <v>420</v>
      </c>
      <c r="S39" s="248" t="s">
        <v>420</v>
      </c>
      <c r="T39" s="248" t="s">
        <v>420</v>
      </c>
      <c r="U39" s="249" t="s">
        <v>420</v>
      </c>
      <c r="V39" s="247" t="s">
        <v>420</v>
      </c>
      <c r="W39" s="248" t="s">
        <v>420</v>
      </c>
      <c r="X39" s="68" t="s">
        <v>420</v>
      </c>
      <c r="Y39" s="68" t="s">
        <v>420</v>
      </c>
      <c r="Z39" s="68" t="s">
        <v>420</v>
      </c>
      <c r="AA39" s="69" t="s">
        <v>420</v>
      </c>
      <c r="AB39" s="55" t="s">
        <v>420</v>
      </c>
      <c r="AC39" s="56" t="s">
        <v>420</v>
      </c>
      <c r="AD39" s="56" t="s">
        <v>420</v>
      </c>
      <c r="AE39" s="56" t="s">
        <v>420</v>
      </c>
      <c r="AF39" s="56" t="s">
        <v>420</v>
      </c>
      <c r="AG39" s="57" t="s">
        <v>420</v>
      </c>
      <c r="AH39" s="58" t="s">
        <v>420</v>
      </c>
      <c r="AI39" s="59" t="s">
        <v>420</v>
      </c>
      <c r="AJ39" s="59" t="s">
        <v>420</v>
      </c>
      <c r="AK39" s="59" t="s">
        <v>420</v>
      </c>
      <c r="AL39" s="59" t="s">
        <v>420</v>
      </c>
      <c r="AN39" s="534"/>
      <c r="AO39" s="535"/>
      <c r="AP39" s="535"/>
      <c r="AQ39" s="535"/>
      <c r="AR39" s="535"/>
      <c r="AS39" s="535"/>
      <c r="AT39" s="540"/>
      <c r="AU39" s="540"/>
    </row>
    <row r="40" spans="2:47" ht="15.75" x14ac:dyDescent="0.25">
      <c r="B40" s="489"/>
      <c r="C40" s="489"/>
      <c r="D40" s="490"/>
      <c r="E40" s="494"/>
      <c r="F40" s="495"/>
      <c r="G40" s="495"/>
      <c r="H40" s="495"/>
      <c r="I40" s="495"/>
      <c r="J40" s="76" t="s">
        <v>420</v>
      </c>
      <c r="K40" s="77" t="s">
        <v>420</v>
      </c>
      <c r="L40" s="77" t="s">
        <v>420</v>
      </c>
      <c r="M40" s="77" t="s">
        <v>420</v>
      </c>
      <c r="N40" s="77" t="s">
        <v>420</v>
      </c>
      <c r="O40" s="78" t="s">
        <v>420</v>
      </c>
      <c r="P40" s="247" t="s">
        <v>420</v>
      </c>
      <c r="Q40" s="248" t="s">
        <v>420</v>
      </c>
      <c r="R40" s="248" t="s">
        <v>420</v>
      </c>
      <c r="S40" s="248" t="s">
        <v>420</v>
      </c>
      <c r="T40" s="248" t="s">
        <v>420</v>
      </c>
      <c r="U40" s="249" t="s">
        <v>420</v>
      </c>
      <c r="V40" s="247" t="s">
        <v>420</v>
      </c>
      <c r="W40" s="248" t="s">
        <v>420</v>
      </c>
      <c r="X40" s="68" t="s">
        <v>420</v>
      </c>
      <c r="Y40" s="68" t="s">
        <v>420</v>
      </c>
      <c r="Z40" s="68" t="s">
        <v>420</v>
      </c>
      <c r="AA40" s="69" t="s">
        <v>420</v>
      </c>
      <c r="AB40" s="55" t="s">
        <v>420</v>
      </c>
      <c r="AC40" s="56" t="s">
        <v>420</v>
      </c>
      <c r="AD40" s="56" t="s">
        <v>420</v>
      </c>
      <c r="AE40" s="56" t="s">
        <v>420</v>
      </c>
      <c r="AF40" s="56" t="s">
        <v>420</v>
      </c>
      <c r="AG40" s="57" t="s">
        <v>420</v>
      </c>
      <c r="AH40" s="58" t="s">
        <v>420</v>
      </c>
      <c r="AI40" s="59" t="s">
        <v>420</v>
      </c>
      <c r="AJ40" s="59" t="s">
        <v>420</v>
      </c>
      <c r="AK40" s="59" t="s">
        <v>420</v>
      </c>
      <c r="AL40" s="59" t="s">
        <v>420</v>
      </c>
      <c r="AN40" s="534"/>
      <c r="AO40" s="535"/>
      <c r="AP40" s="535"/>
      <c r="AQ40" s="535"/>
      <c r="AR40" s="535"/>
      <c r="AS40" s="535"/>
      <c r="AT40" s="540"/>
      <c r="AU40" s="540"/>
    </row>
    <row r="41" spans="2:47" ht="15.75" x14ac:dyDescent="0.25">
      <c r="B41" s="489"/>
      <c r="C41" s="489"/>
      <c r="D41" s="490"/>
      <c r="E41" s="494"/>
      <c r="F41" s="495"/>
      <c r="G41" s="495"/>
      <c r="H41" s="495"/>
      <c r="I41" s="495"/>
      <c r="J41" s="76" t="s">
        <v>420</v>
      </c>
      <c r="K41" s="77" t="s">
        <v>420</v>
      </c>
      <c r="L41" s="77" t="s">
        <v>420</v>
      </c>
      <c r="M41" s="77" t="s">
        <v>420</v>
      </c>
      <c r="N41" s="77" t="s">
        <v>420</v>
      </c>
      <c r="O41" s="78" t="s">
        <v>420</v>
      </c>
      <c r="P41" s="247" t="s">
        <v>420</v>
      </c>
      <c r="Q41" s="248" t="s">
        <v>420</v>
      </c>
      <c r="R41" s="248" t="s">
        <v>420</v>
      </c>
      <c r="S41" s="248" t="s">
        <v>420</v>
      </c>
      <c r="T41" s="248" t="s">
        <v>420</v>
      </c>
      <c r="U41" s="249" t="s">
        <v>420</v>
      </c>
      <c r="V41" s="247" t="s">
        <v>420</v>
      </c>
      <c r="W41" s="248" t="s">
        <v>420</v>
      </c>
      <c r="X41" s="68" t="s">
        <v>420</v>
      </c>
      <c r="Y41" s="68" t="s">
        <v>420</v>
      </c>
      <c r="Z41" s="68" t="s">
        <v>420</v>
      </c>
      <c r="AA41" s="69" t="s">
        <v>420</v>
      </c>
      <c r="AB41" s="55" t="s">
        <v>420</v>
      </c>
      <c r="AC41" s="56" t="s">
        <v>420</v>
      </c>
      <c r="AD41" s="56" t="s">
        <v>420</v>
      </c>
      <c r="AE41" s="56" t="s">
        <v>420</v>
      </c>
      <c r="AF41" s="56" t="s">
        <v>420</v>
      </c>
      <c r="AG41" s="57" t="s">
        <v>420</v>
      </c>
      <c r="AH41" s="58" t="s">
        <v>420</v>
      </c>
      <c r="AI41" s="59" t="s">
        <v>420</v>
      </c>
      <c r="AJ41" s="59" t="s">
        <v>420</v>
      </c>
      <c r="AK41" s="59" t="s">
        <v>420</v>
      </c>
      <c r="AL41" s="59" t="s">
        <v>420</v>
      </c>
      <c r="AN41" s="534"/>
      <c r="AO41" s="535"/>
      <c r="AP41" s="535"/>
      <c r="AQ41" s="535"/>
      <c r="AR41" s="535"/>
      <c r="AS41" s="535"/>
      <c r="AT41" s="540"/>
      <c r="AU41" s="540"/>
    </row>
    <row r="42" spans="2:47" ht="15.75" x14ac:dyDescent="0.25">
      <c r="B42" s="489"/>
      <c r="C42" s="489"/>
      <c r="D42" s="490"/>
      <c r="E42" s="494"/>
      <c r="F42" s="495"/>
      <c r="G42" s="495"/>
      <c r="H42" s="495"/>
      <c r="I42" s="495"/>
      <c r="J42" s="76" t="s">
        <v>420</v>
      </c>
      <c r="K42" s="77" t="s">
        <v>420</v>
      </c>
      <c r="L42" s="77" t="s">
        <v>420</v>
      </c>
      <c r="M42" s="77" t="s">
        <v>420</v>
      </c>
      <c r="N42" s="77" t="s">
        <v>420</v>
      </c>
      <c r="O42" s="78" t="s">
        <v>420</v>
      </c>
      <c r="P42" s="247" t="s">
        <v>420</v>
      </c>
      <c r="Q42" s="248" t="s">
        <v>420</v>
      </c>
      <c r="R42" s="248" t="s">
        <v>420</v>
      </c>
      <c r="S42" s="248" t="s">
        <v>420</v>
      </c>
      <c r="T42" s="248" t="s">
        <v>420</v>
      </c>
      <c r="U42" s="249" t="s">
        <v>420</v>
      </c>
      <c r="V42" s="247" t="s">
        <v>420</v>
      </c>
      <c r="W42" s="248" t="s">
        <v>420</v>
      </c>
      <c r="X42" s="68" t="s">
        <v>420</v>
      </c>
      <c r="Y42" s="68" t="s">
        <v>420</v>
      </c>
      <c r="Z42" s="68" t="s">
        <v>420</v>
      </c>
      <c r="AA42" s="69" t="s">
        <v>420</v>
      </c>
      <c r="AB42" s="55" t="s">
        <v>420</v>
      </c>
      <c r="AC42" s="56" t="s">
        <v>420</v>
      </c>
      <c r="AD42" s="56" t="s">
        <v>420</v>
      </c>
      <c r="AE42" s="56" t="s">
        <v>420</v>
      </c>
      <c r="AF42" s="56" t="s">
        <v>420</v>
      </c>
      <c r="AG42" s="57" t="s">
        <v>420</v>
      </c>
      <c r="AH42" s="58" t="s">
        <v>420</v>
      </c>
      <c r="AI42" s="59" t="s">
        <v>420</v>
      </c>
      <c r="AJ42" s="59" t="s">
        <v>420</v>
      </c>
      <c r="AK42" s="59" t="s">
        <v>420</v>
      </c>
      <c r="AL42" s="59" t="s">
        <v>420</v>
      </c>
      <c r="AN42" s="534"/>
      <c r="AO42" s="535"/>
      <c r="AP42" s="535"/>
      <c r="AQ42" s="535"/>
      <c r="AR42" s="535"/>
      <c r="AS42" s="535"/>
      <c r="AT42" s="540"/>
      <c r="AU42" s="540"/>
    </row>
    <row r="43" spans="2:47" ht="15.75" x14ac:dyDescent="0.25">
      <c r="B43" s="489"/>
      <c r="C43" s="489"/>
      <c r="D43" s="490"/>
      <c r="E43" s="494"/>
      <c r="F43" s="495"/>
      <c r="G43" s="495"/>
      <c r="H43" s="495"/>
      <c r="I43" s="495"/>
      <c r="J43" s="76" t="s">
        <v>420</v>
      </c>
      <c r="K43" s="77" t="s">
        <v>420</v>
      </c>
      <c r="L43" s="77" t="s">
        <v>420</v>
      </c>
      <c r="M43" s="77" t="s">
        <v>420</v>
      </c>
      <c r="N43" s="77" t="s">
        <v>420</v>
      </c>
      <c r="O43" s="78" t="s">
        <v>420</v>
      </c>
      <c r="P43" s="247" t="s">
        <v>420</v>
      </c>
      <c r="Q43" s="248" t="s">
        <v>420</v>
      </c>
      <c r="R43" s="248" t="s">
        <v>420</v>
      </c>
      <c r="S43" s="248" t="s">
        <v>420</v>
      </c>
      <c r="T43" s="248" t="s">
        <v>420</v>
      </c>
      <c r="U43" s="249" t="s">
        <v>420</v>
      </c>
      <c r="V43" s="247" t="s">
        <v>420</v>
      </c>
      <c r="W43" s="248" t="s">
        <v>420</v>
      </c>
      <c r="X43" s="68" t="s">
        <v>420</v>
      </c>
      <c r="Y43" s="68" t="s">
        <v>420</v>
      </c>
      <c r="Z43" s="68" t="s">
        <v>420</v>
      </c>
      <c r="AA43" s="69" t="s">
        <v>420</v>
      </c>
      <c r="AB43" s="55" t="s">
        <v>420</v>
      </c>
      <c r="AC43" s="56" t="s">
        <v>420</v>
      </c>
      <c r="AD43" s="56" t="s">
        <v>420</v>
      </c>
      <c r="AE43" s="56" t="s">
        <v>420</v>
      </c>
      <c r="AF43" s="56" t="s">
        <v>420</v>
      </c>
      <c r="AG43" s="57" t="s">
        <v>420</v>
      </c>
      <c r="AH43" s="58" t="s">
        <v>420</v>
      </c>
      <c r="AI43" s="59" t="s">
        <v>420</v>
      </c>
      <c r="AJ43" s="59" t="s">
        <v>420</v>
      </c>
      <c r="AK43" s="59" t="s">
        <v>420</v>
      </c>
      <c r="AL43" s="59" t="s">
        <v>420</v>
      </c>
      <c r="AN43" s="534"/>
      <c r="AO43" s="535"/>
      <c r="AP43" s="535"/>
      <c r="AQ43" s="535"/>
      <c r="AR43" s="535"/>
      <c r="AS43" s="535"/>
      <c r="AT43" s="540"/>
      <c r="AU43" s="540"/>
    </row>
    <row r="44" spans="2:47" ht="15.75" x14ac:dyDescent="0.25">
      <c r="B44" s="489"/>
      <c r="C44" s="489"/>
      <c r="D44" s="490"/>
      <c r="E44" s="494"/>
      <c r="F44" s="495"/>
      <c r="G44" s="495"/>
      <c r="H44" s="495"/>
      <c r="I44" s="495"/>
      <c r="J44" s="76" t="s">
        <v>420</v>
      </c>
      <c r="K44" s="77" t="s">
        <v>420</v>
      </c>
      <c r="L44" s="77" t="s">
        <v>420</v>
      </c>
      <c r="M44" s="77" t="s">
        <v>420</v>
      </c>
      <c r="N44" s="77" t="s">
        <v>420</v>
      </c>
      <c r="O44" s="78" t="s">
        <v>420</v>
      </c>
      <c r="P44" s="247" t="s">
        <v>420</v>
      </c>
      <c r="Q44" s="248" t="s">
        <v>420</v>
      </c>
      <c r="R44" s="248" t="s">
        <v>420</v>
      </c>
      <c r="S44" s="248" t="s">
        <v>420</v>
      </c>
      <c r="T44" s="248" t="s">
        <v>420</v>
      </c>
      <c r="U44" s="249" t="s">
        <v>420</v>
      </c>
      <c r="V44" s="247" t="s">
        <v>420</v>
      </c>
      <c r="W44" s="248" t="s">
        <v>420</v>
      </c>
      <c r="X44" s="68" t="s">
        <v>420</v>
      </c>
      <c r="Y44" s="68" t="s">
        <v>420</v>
      </c>
      <c r="Z44" s="68" t="s">
        <v>420</v>
      </c>
      <c r="AA44" s="69" t="s">
        <v>420</v>
      </c>
      <c r="AB44" s="55" t="s">
        <v>420</v>
      </c>
      <c r="AC44" s="56" t="s">
        <v>420</v>
      </c>
      <c r="AD44" s="56" t="s">
        <v>420</v>
      </c>
      <c r="AE44" s="56" t="s">
        <v>420</v>
      </c>
      <c r="AF44" s="56" t="s">
        <v>420</v>
      </c>
      <c r="AG44" s="57" t="s">
        <v>420</v>
      </c>
      <c r="AH44" s="58" t="s">
        <v>420</v>
      </c>
      <c r="AI44" s="59" t="s">
        <v>420</v>
      </c>
      <c r="AJ44" s="59" t="s">
        <v>420</v>
      </c>
      <c r="AK44" s="59" t="s">
        <v>420</v>
      </c>
      <c r="AL44" s="59" t="s">
        <v>420</v>
      </c>
      <c r="AN44" s="534"/>
      <c r="AO44" s="535"/>
      <c r="AP44" s="535"/>
      <c r="AQ44" s="535"/>
      <c r="AR44" s="535"/>
      <c r="AS44" s="535"/>
      <c r="AT44" s="540"/>
      <c r="AU44" s="540"/>
    </row>
    <row r="45" spans="2:47" ht="3" customHeight="1" thickBot="1" x14ac:dyDescent="0.3">
      <c r="B45" s="489"/>
      <c r="C45" s="489"/>
      <c r="D45" s="490"/>
      <c r="E45" s="494"/>
      <c r="F45" s="495"/>
      <c r="G45" s="495"/>
      <c r="H45" s="495"/>
      <c r="I45" s="495"/>
      <c r="J45" s="76" t="s">
        <v>420</v>
      </c>
      <c r="K45" s="77" t="s">
        <v>420</v>
      </c>
      <c r="L45" s="77" t="s">
        <v>420</v>
      </c>
      <c r="M45" s="77" t="s">
        <v>420</v>
      </c>
      <c r="N45" s="77" t="s">
        <v>420</v>
      </c>
      <c r="O45" s="78" t="s">
        <v>420</v>
      </c>
      <c r="P45" s="247" t="s">
        <v>420</v>
      </c>
      <c r="Q45" s="248" t="s">
        <v>420</v>
      </c>
      <c r="R45" s="248" t="s">
        <v>420</v>
      </c>
      <c r="S45" s="248" t="s">
        <v>420</v>
      </c>
      <c r="T45" s="248" t="s">
        <v>420</v>
      </c>
      <c r="U45" s="249" t="s">
        <v>420</v>
      </c>
      <c r="V45" s="247" t="s">
        <v>420</v>
      </c>
      <c r="W45" s="248" t="s">
        <v>420</v>
      </c>
      <c r="X45" s="68" t="s">
        <v>420</v>
      </c>
      <c r="Y45" s="68" t="s">
        <v>420</v>
      </c>
      <c r="Z45" s="68" t="s">
        <v>420</v>
      </c>
      <c r="AA45" s="69" t="s">
        <v>420</v>
      </c>
      <c r="AB45" s="55" t="s">
        <v>420</v>
      </c>
      <c r="AC45" s="56" t="s">
        <v>420</v>
      </c>
      <c r="AD45" s="56" t="s">
        <v>420</v>
      </c>
      <c r="AE45" s="56" t="s">
        <v>420</v>
      </c>
      <c r="AF45" s="56" t="s">
        <v>420</v>
      </c>
      <c r="AG45" s="57" t="s">
        <v>420</v>
      </c>
      <c r="AH45" s="58" t="s">
        <v>420</v>
      </c>
      <c r="AI45" s="59" t="s">
        <v>420</v>
      </c>
      <c r="AJ45" s="59" t="s">
        <v>420</v>
      </c>
      <c r="AK45" s="59" t="s">
        <v>420</v>
      </c>
      <c r="AL45" s="59" t="s">
        <v>420</v>
      </c>
      <c r="AN45" s="534"/>
      <c r="AO45" s="535"/>
      <c r="AP45" s="535"/>
      <c r="AQ45" s="535"/>
      <c r="AR45" s="535"/>
      <c r="AS45" s="536"/>
      <c r="AT45" s="36"/>
      <c r="AU45" s="36"/>
    </row>
    <row r="46" spans="2:47" ht="16.5" hidden="1" thickBot="1" x14ac:dyDescent="0.3">
      <c r="B46" s="489"/>
      <c r="C46" s="489"/>
      <c r="D46" s="490"/>
      <c r="E46" s="494"/>
      <c r="F46" s="495"/>
      <c r="G46" s="495"/>
      <c r="H46" s="495"/>
      <c r="I46" s="495"/>
      <c r="J46" s="76" t="s">
        <v>420</v>
      </c>
      <c r="K46" s="77" t="s">
        <v>420</v>
      </c>
      <c r="L46" s="77" t="s">
        <v>420</v>
      </c>
      <c r="M46" s="77" t="s">
        <v>420</v>
      </c>
      <c r="N46" s="77" t="s">
        <v>420</v>
      </c>
      <c r="O46" s="78" t="s">
        <v>420</v>
      </c>
      <c r="P46" s="67" t="s">
        <v>420</v>
      </c>
      <c r="Q46" s="68" t="s">
        <v>420</v>
      </c>
      <c r="R46" s="68" t="s">
        <v>420</v>
      </c>
      <c r="S46" s="68" t="s">
        <v>420</v>
      </c>
      <c r="T46" s="68" t="s">
        <v>420</v>
      </c>
      <c r="U46" s="69" t="s">
        <v>420</v>
      </c>
      <c r="V46" s="67" t="s">
        <v>420</v>
      </c>
      <c r="W46" s="68" t="s">
        <v>420</v>
      </c>
      <c r="X46" s="68" t="s">
        <v>420</v>
      </c>
      <c r="Y46" s="68" t="s">
        <v>420</v>
      </c>
      <c r="Z46" s="68" t="s">
        <v>420</v>
      </c>
      <c r="AA46" s="69" t="s">
        <v>420</v>
      </c>
      <c r="AB46" s="55" t="s">
        <v>420</v>
      </c>
      <c r="AC46" s="56" t="s">
        <v>420</v>
      </c>
      <c r="AD46" s="56" t="s">
        <v>420</v>
      </c>
      <c r="AE46" s="56" t="s">
        <v>420</v>
      </c>
      <c r="AF46" s="56" t="s">
        <v>420</v>
      </c>
      <c r="AG46" s="57" t="s">
        <v>420</v>
      </c>
      <c r="AH46" s="58" t="s">
        <v>420</v>
      </c>
      <c r="AI46" s="59" t="s">
        <v>420</v>
      </c>
      <c r="AJ46" s="59" t="s">
        <v>420</v>
      </c>
      <c r="AK46" s="59" t="s">
        <v>420</v>
      </c>
      <c r="AL46" s="59" t="s">
        <v>420</v>
      </c>
      <c r="AN46" s="534"/>
      <c r="AO46" s="535"/>
      <c r="AP46" s="535"/>
      <c r="AQ46" s="535"/>
      <c r="AR46" s="535"/>
      <c r="AS46" s="536"/>
    </row>
    <row r="47" spans="2:47" ht="16.5" hidden="1" thickBot="1" x14ac:dyDescent="0.3">
      <c r="B47" s="489"/>
      <c r="C47" s="489"/>
      <c r="D47" s="490"/>
      <c r="E47" s="497"/>
      <c r="F47" s="498"/>
      <c r="G47" s="498"/>
      <c r="H47" s="498"/>
      <c r="I47" s="498"/>
      <c r="J47" s="79" t="s">
        <v>420</v>
      </c>
      <c r="K47" s="80" t="s">
        <v>420</v>
      </c>
      <c r="L47" s="80" t="s">
        <v>420</v>
      </c>
      <c r="M47" s="80" t="s">
        <v>420</v>
      </c>
      <c r="N47" s="80" t="s">
        <v>420</v>
      </c>
      <c r="O47" s="81" t="s">
        <v>420</v>
      </c>
      <c r="P47" s="67" t="s">
        <v>420</v>
      </c>
      <c r="Q47" s="68" t="s">
        <v>420</v>
      </c>
      <c r="R47" s="68" t="s">
        <v>420</v>
      </c>
      <c r="S47" s="68" t="s">
        <v>420</v>
      </c>
      <c r="T47" s="68" t="s">
        <v>420</v>
      </c>
      <c r="U47" s="69" t="s">
        <v>420</v>
      </c>
      <c r="V47" s="70" t="s">
        <v>420</v>
      </c>
      <c r="W47" s="71" t="s">
        <v>420</v>
      </c>
      <c r="X47" s="71" t="s">
        <v>420</v>
      </c>
      <c r="Y47" s="71" t="s">
        <v>420</v>
      </c>
      <c r="Z47" s="71" t="s">
        <v>420</v>
      </c>
      <c r="AA47" s="72" t="s">
        <v>420</v>
      </c>
      <c r="AB47" s="60" t="s">
        <v>420</v>
      </c>
      <c r="AC47" s="61" t="s">
        <v>420</v>
      </c>
      <c r="AD47" s="61" t="s">
        <v>420</v>
      </c>
      <c r="AE47" s="61" t="s">
        <v>420</v>
      </c>
      <c r="AF47" s="61" t="s">
        <v>420</v>
      </c>
      <c r="AG47" s="62" t="s">
        <v>420</v>
      </c>
      <c r="AH47" s="63" t="s">
        <v>420</v>
      </c>
      <c r="AI47" s="64" t="s">
        <v>420</v>
      </c>
      <c r="AJ47" s="64" t="s">
        <v>420</v>
      </c>
      <c r="AK47" s="64" t="s">
        <v>420</v>
      </c>
      <c r="AL47" s="64" t="s">
        <v>420</v>
      </c>
      <c r="AN47" s="537"/>
      <c r="AO47" s="538"/>
      <c r="AP47" s="538"/>
      <c r="AQ47" s="538"/>
      <c r="AR47" s="538"/>
      <c r="AS47" s="539"/>
    </row>
    <row r="48" spans="2:47" ht="23.25" x14ac:dyDescent="0.35">
      <c r="B48" s="489"/>
      <c r="C48" s="489"/>
      <c r="D48" s="490"/>
      <c r="E48" s="491" t="s">
        <v>166</v>
      </c>
      <c r="F48" s="492"/>
      <c r="G48" s="492"/>
      <c r="H48" s="492"/>
      <c r="I48" s="493"/>
      <c r="J48" s="73" t="s">
        <v>420</v>
      </c>
      <c r="K48" s="74" t="s">
        <v>420</v>
      </c>
      <c r="L48" s="74" t="s">
        <v>420</v>
      </c>
      <c r="M48" s="74" t="s">
        <v>420</v>
      </c>
      <c r="N48" s="74" t="s">
        <v>420</v>
      </c>
      <c r="O48" s="75" t="s">
        <v>420</v>
      </c>
      <c r="P48" s="73" t="s">
        <v>420</v>
      </c>
      <c r="Q48" s="74" t="s">
        <v>420</v>
      </c>
      <c r="R48" s="74" t="s">
        <v>420</v>
      </c>
      <c r="S48" s="74" t="s">
        <v>420</v>
      </c>
      <c r="T48" s="74" t="s">
        <v>420</v>
      </c>
      <c r="U48" s="75" t="s">
        <v>420</v>
      </c>
      <c r="V48" s="244" t="s">
        <v>420</v>
      </c>
      <c r="W48" s="253" t="s">
        <v>420</v>
      </c>
      <c r="X48" s="65" t="s">
        <v>420</v>
      </c>
      <c r="Y48" s="65" t="s">
        <v>420</v>
      </c>
      <c r="Z48" s="65" t="s">
        <v>420</v>
      </c>
      <c r="AA48" s="66" t="s">
        <v>420</v>
      </c>
      <c r="AB48" s="50" t="s">
        <v>420</v>
      </c>
      <c r="AC48" s="51" t="s">
        <v>420</v>
      </c>
      <c r="AD48" s="51" t="s">
        <v>420</v>
      </c>
      <c r="AE48" s="51" t="s">
        <v>420</v>
      </c>
      <c r="AF48" s="51" t="s">
        <v>420</v>
      </c>
      <c r="AG48" s="52" t="s">
        <v>420</v>
      </c>
      <c r="AH48" s="53" t="s">
        <v>420</v>
      </c>
      <c r="AI48" s="54" t="s">
        <v>420</v>
      </c>
      <c r="AJ48" s="54" t="s">
        <v>420</v>
      </c>
      <c r="AK48" s="54" t="s">
        <v>420</v>
      </c>
      <c r="AL48" s="54" t="s">
        <v>420</v>
      </c>
    </row>
    <row r="49" spans="2:38" ht="15.75" x14ac:dyDescent="0.25">
      <c r="B49" s="489"/>
      <c r="C49" s="489"/>
      <c r="D49" s="490"/>
      <c r="E49" s="510"/>
      <c r="F49" s="495"/>
      <c r="G49" s="495"/>
      <c r="H49" s="495"/>
      <c r="I49" s="496"/>
      <c r="J49" s="76" t="s">
        <v>420</v>
      </c>
      <c r="K49" s="77" t="s">
        <v>420</v>
      </c>
      <c r="L49" s="77" t="s">
        <v>420</v>
      </c>
      <c r="M49" s="77" t="s">
        <v>420</v>
      </c>
      <c r="N49" s="77" t="s">
        <v>420</v>
      </c>
      <c r="O49" s="78" t="s">
        <v>420</v>
      </c>
      <c r="P49" s="76" t="s">
        <v>420</v>
      </c>
      <c r="Q49" s="77" t="s">
        <v>420</v>
      </c>
      <c r="R49" s="77" t="s">
        <v>420</v>
      </c>
      <c r="S49" s="77" t="s">
        <v>420</v>
      </c>
      <c r="T49" s="77" t="s">
        <v>420</v>
      </c>
      <c r="U49" s="78" t="s">
        <v>420</v>
      </c>
      <c r="V49" s="247" t="s">
        <v>420</v>
      </c>
      <c r="W49" s="248" t="s">
        <v>420</v>
      </c>
      <c r="X49" s="68" t="s">
        <v>420</v>
      </c>
      <c r="Y49" s="68" t="s">
        <v>420</v>
      </c>
      <c r="Z49" s="68" t="s">
        <v>420</v>
      </c>
      <c r="AA49" s="69" t="s">
        <v>420</v>
      </c>
      <c r="AB49" s="55" t="s">
        <v>420</v>
      </c>
      <c r="AC49" s="56" t="s">
        <v>420</v>
      </c>
      <c r="AD49" s="56" t="s">
        <v>420</v>
      </c>
      <c r="AE49" s="56" t="s">
        <v>420</v>
      </c>
      <c r="AF49" s="56" t="s">
        <v>420</v>
      </c>
      <c r="AG49" s="57" t="s">
        <v>420</v>
      </c>
      <c r="AH49" s="58" t="s">
        <v>420</v>
      </c>
      <c r="AI49" s="59" t="s">
        <v>420</v>
      </c>
      <c r="AJ49" s="59" t="s">
        <v>420</v>
      </c>
      <c r="AK49" s="59" t="s">
        <v>420</v>
      </c>
      <c r="AL49" s="59" t="s">
        <v>420</v>
      </c>
    </row>
    <row r="50" spans="2:38" ht="15.75" x14ac:dyDescent="0.25">
      <c r="B50" s="489"/>
      <c r="C50" s="489"/>
      <c r="D50" s="490"/>
      <c r="E50" s="510"/>
      <c r="F50" s="495"/>
      <c r="G50" s="495"/>
      <c r="H50" s="495"/>
      <c r="I50" s="496"/>
      <c r="J50" s="76" t="s">
        <v>420</v>
      </c>
      <c r="K50" s="77" t="s">
        <v>420</v>
      </c>
      <c r="L50" s="77" t="s">
        <v>420</v>
      </c>
      <c r="M50" s="77" t="s">
        <v>420</v>
      </c>
      <c r="N50" s="77" t="s">
        <v>420</v>
      </c>
      <c r="O50" s="78" t="s">
        <v>420</v>
      </c>
      <c r="P50" s="76" t="s">
        <v>420</v>
      </c>
      <c r="Q50" s="77" t="s">
        <v>420</v>
      </c>
      <c r="R50" s="77" t="s">
        <v>420</v>
      </c>
      <c r="S50" s="77" t="s">
        <v>420</v>
      </c>
      <c r="T50" s="77" t="s">
        <v>420</v>
      </c>
      <c r="U50" s="78" t="s">
        <v>420</v>
      </c>
      <c r="V50" s="247" t="s">
        <v>420</v>
      </c>
      <c r="W50" s="248" t="s">
        <v>420</v>
      </c>
      <c r="X50" s="68" t="s">
        <v>420</v>
      </c>
      <c r="Y50" s="68" t="s">
        <v>420</v>
      </c>
      <c r="Z50" s="68" t="s">
        <v>420</v>
      </c>
      <c r="AA50" s="69" t="s">
        <v>420</v>
      </c>
      <c r="AB50" s="55" t="s">
        <v>420</v>
      </c>
      <c r="AC50" s="56" t="s">
        <v>420</v>
      </c>
      <c r="AD50" s="56" t="s">
        <v>420</v>
      </c>
      <c r="AE50" s="56" t="s">
        <v>420</v>
      </c>
      <c r="AF50" s="56" t="s">
        <v>420</v>
      </c>
      <c r="AG50" s="57" t="s">
        <v>420</v>
      </c>
      <c r="AH50" s="58" t="s">
        <v>420</v>
      </c>
      <c r="AI50" s="59" t="s">
        <v>420</v>
      </c>
      <c r="AJ50" s="59" t="s">
        <v>420</v>
      </c>
      <c r="AK50" s="59" t="s">
        <v>420</v>
      </c>
      <c r="AL50" s="59" t="s">
        <v>420</v>
      </c>
    </row>
    <row r="51" spans="2:38" ht="15.75" x14ac:dyDescent="0.25">
      <c r="B51" s="489"/>
      <c r="C51" s="489"/>
      <c r="D51" s="490"/>
      <c r="E51" s="494"/>
      <c r="F51" s="495"/>
      <c r="G51" s="495"/>
      <c r="H51" s="495"/>
      <c r="I51" s="496"/>
      <c r="J51" s="76" t="s">
        <v>420</v>
      </c>
      <c r="K51" s="77" t="s">
        <v>420</v>
      </c>
      <c r="L51" s="77" t="s">
        <v>420</v>
      </c>
      <c r="M51" s="77" t="s">
        <v>420</v>
      </c>
      <c r="N51" s="77" t="s">
        <v>420</v>
      </c>
      <c r="O51" s="78" t="s">
        <v>420</v>
      </c>
      <c r="P51" s="76" t="s">
        <v>420</v>
      </c>
      <c r="Q51" s="77" t="s">
        <v>420</v>
      </c>
      <c r="R51" s="77" t="s">
        <v>420</v>
      </c>
      <c r="S51" s="77" t="s">
        <v>420</v>
      </c>
      <c r="T51" s="77" t="s">
        <v>420</v>
      </c>
      <c r="U51" s="78" t="s">
        <v>420</v>
      </c>
      <c r="V51" s="247" t="s">
        <v>420</v>
      </c>
      <c r="W51" s="248" t="s">
        <v>420</v>
      </c>
      <c r="X51" s="68" t="s">
        <v>420</v>
      </c>
      <c r="Y51" s="68" t="s">
        <v>420</v>
      </c>
      <c r="Z51" s="68" t="s">
        <v>420</v>
      </c>
      <c r="AA51" s="69" t="s">
        <v>420</v>
      </c>
      <c r="AB51" s="55" t="s">
        <v>420</v>
      </c>
      <c r="AC51" s="56" t="s">
        <v>420</v>
      </c>
      <c r="AD51" s="56" t="s">
        <v>420</v>
      </c>
      <c r="AE51" s="56" t="s">
        <v>420</v>
      </c>
      <c r="AF51" s="56" t="s">
        <v>420</v>
      </c>
      <c r="AG51" s="57" t="s">
        <v>420</v>
      </c>
      <c r="AH51" s="58" t="s">
        <v>420</v>
      </c>
      <c r="AI51" s="59" t="s">
        <v>420</v>
      </c>
      <c r="AJ51" s="59" t="s">
        <v>420</v>
      </c>
      <c r="AK51" s="59" t="s">
        <v>420</v>
      </c>
      <c r="AL51" s="59" t="s">
        <v>420</v>
      </c>
    </row>
    <row r="52" spans="2:38" ht="15.75" x14ac:dyDescent="0.25">
      <c r="B52" s="489"/>
      <c r="C52" s="489"/>
      <c r="D52" s="490"/>
      <c r="E52" s="494"/>
      <c r="F52" s="495"/>
      <c r="G52" s="495"/>
      <c r="H52" s="495"/>
      <c r="I52" s="496"/>
      <c r="J52" s="76" t="s">
        <v>420</v>
      </c>
      <c r="K52" s="77" t="s">
        <v>420</v>
      </c>
      <c r="L52" s="77" t="s">
        <v>420</v>
      </c>
      <c r="M52" s="77" t="s">
        <v>420</v>
      </c>
      <c r="N52" s="77" t="s">
        <v>420</v>
      </c>
      <c r="O52" s="78" t="s">
        <v>420</v>
      </c>
      <c r="P52" s="76" t="s">
        <v>420</v>
      </c>
      <c r="Q52" s="77" t="s">
        <v>420</v>
      </c>
      <c r="R52" s="77" t="s">
        <v>420</v>
      </c>
      <c r="S52" s="77" t="s">
        <v>420</v>
      </c>
      <c r="T52" s="77" t="s">
        <v>420</v>
      </c>
      <c r="U52" s="78" t="s">
        <v>420</v>
      </c>
      <c r="V52" s="247" t="s">
        <v>420</v>
      </c>
      <c r="W52" s="248" t="s">
        <v>420</v>
      </c>
      <c r="X52" s="68" t="s">
        <v>420</v>
      </c>
      <c r="Y52" s="68" t="s">
        <v>420</v>
      </c>
      <c r="Z52" s="68" t="s">
        <v>420</v>
      </c>
      <c r="AA52" s="69" t="s">
        <v>420</v>
      </c>
      <c r="AB52" s="55" t="s">
        <v>420</v>
      </c>
      <c r="AC52" s="56" t="s">
        <v>420</v>
      </c>
      <c r="AD52" s="56" t="s">
        <v>420</v>
      </c>
      <c r="AE52" s="56" t="s">
        <v>420</v>
      </c>
      <c r="AF52" s="56" t="s">
        <v>420</v>
      </c>
      <c r="AG52" s="57" t="s">
        <v>420</v>
      </c>
      <c r="AH52" s="58" t="s">
        <v>420</v>
      </c>
      <c r="AI52" s="59" t="s">
        <v>420</v>
      </c>
      <c r="AJ52" s="59" t="s">
        <v>420</v>
      </c>
      <c r="AK52" s="59" t="s">
        <v>420</v>
      </c>
      <c r="AL52" s="59" t="s">
        <v>420</v>
      </c>
    </row>
    <row r="53" spans="2:38" ht="5.25" customHeight="1" x14ac:dyDescent="0.25">
      <c r="B53" s="489"/>
      <c r="C53" s="489"/>
      <c r="D53" s="490"/>
      <c r="E53" s="494"/>
      <c r="F53" s="495"/>
      <c r="G53" s="495"/>
      <c r="H53" s="495"/>
      <c r="I53" s="496"/>
      <c r="J53" s="76" t="s">
        <v>420</v>
      </c>
      <c r="K53" s="77" t="s">
        <v>420</v>
      </c>
      <c r="L53" s="77" t="s">
        <v>420</v>
      </c>
      <c r="M53" s="77" t="s">
        <v>420</v>
      </c>
      <c r="N53" s="77" t="s">
        <v>420</v>
      </c>
      <c r="O53" s="78" t="s">
        <v>420</v>
      </c>
      <c r="P53" s="76" t="s">
        <v>420</v>
      </c>
      <c r="Q53" s="77" t="s">
        <v>420</v>
      </c>
      <c r="R53" s="77" t="s">
        <v>420</v>
      </c>
      <c r="S53" s="77" t="s">
        <v>420</v>
      </c>
      <c r="T53" s="77" t="s">
        <v>420</v>
      </c>
      <c r="U53" s="78" t="s">
        <v>420</v>
      </c>
      <c r="V53" s="247" t="s">
        <v>420</v>
      </c>
      <c r="W53" s="248" t="s">
        <v>420</v>
      </c>
      <c r="X53" s="68" t="s">
        <v>420</v>
      </c>
      <c r="Y53" s="68" t="s">
        <v>420</v>
      </c>
      <c r="Z53" s="68" t="s">
        <v>420</v>
      </c>
      <c r="AA53" s="69" t="s">
        <v>420</v>
      </c>
      <c r="AB53" s="55" t="s">
        <v>420</v>
      </c>
      <c r="AC53" s="56" t="s">
        <v>420</v>
      </c>
      <c r="AD53" s="56" t="s">
        <v>420</v>
      </c>
      <c r="AE53" s="56" t="s">
        <v>420</v>
      </c>
      <c r="AF53" s="56" t="s">
        <v>420</v>
      </c>
      <c r="AG53" s="57" t="s">
        <v>420</v>
      </c>
      <c r="AH53" s="58" t="s">
        <v>420</v>
      </c>
      <c r="AI53" s="59" t="s">
        <v>420</v>
      </c>
      <c r="AJ53" s="59" t="s">
        <v>420</v>
      </c>
      <c r="AK53" s="59" t="s">
        <v>420</v>
      </c>
      <c r="AL53" s="59" t="s">
        <v>420</v>
      </c>
    </row>
    <row r="54" spans="2:38" ht="3" hidden="1" customHeight="1" x14ac:dyDescent="0.25">
      <c r="B54" s="489"/>
      <c r="C54" s="489"/>
      <c r="D54" s="490"/>
      <c r="E54" s="494"/>
      <c r="F54" s="495"/>
      <c r="G54" s="495"/>
      <c r="H54" s="495"/>
      <c r="I54" s="496"/>
      <c r="J54" s="76" t="s">
        <v>420</v>
      </c>
      <c r="K54" s="77" t="s">
        <v>420</v>
      </c>
      <c r="L54" s="77" t="s">
        <v>420</v>
      </c>
      <c r="M54" s="77" t="s">
        <v>420</v>
      </c>
      <c r="N54" s="77" t="s">
        <v>420</v>
      </c>
      <c r="O54" s="78" t="s">
        <v>420</v>
      </c>
      <c r="P54" s="76" t="s">
        <v>420</v>
      </c>
      <c r="Q54" s="77" t="s">
        <v>420</v>
      </c>
      <c r="R54" s="77" t="s">
        <v>420</v>
      </c>
      <c r="S54" s="77" t="s">
        <v>420</v>
      </c>
      <c r="T54" s="77" t="s">
        <v>420</v>
      </c>
      <c r="U54" s="78" t="s">
        <v>420</v>
      </c>
      <c r="V54" s="247" t="s">
        <v>420</v>
      </c>
      <c r="W54" s="248" t="s">
        <v>420</v>
      </c>
      <c r="X54" s="68" t="s">
        <v>420</v>
      </c>
      <c r="Y54" s="68" t="s">
        <v>420</v>
      </c>
      <c r="Z54" s="68" t="s">
        <v>420</v>
      </c>
      <c r="AA54" s="69" t="s">
        <v>420</v>
      </c>
      <c r="AB54" s="55" t="s">
        <v>420</v>
      </c>
      <c r="AC54" s="56" t="s">
        <v>420</v>
      </c>
      <c r="AD54" s="56" t="s">
        <v>420</v>
      </c>
      <c r="AE54" s="56" t="s">
        <v>420</v>
      </c>
      <c r="AF54" s="56" t="s">
        <v>420</v>
      </c>
      <c r="AG54" s="57" t="s">
        <v>420</v>
      </c>
      <c r="AH54" s="58" t="s">
        <v>420</v>
      </c>
      <c r="AI54" s="59" t="s">
        <v>420</v>
      </c>
      <c r="AJ54" s="59" t="s">
        <v>420</v>
      </c>
      <c r="AK54" s="59" t="s">
        <v>420</v>
      </c>
      <c r="AL54" s="59" t="s">
        <v>420</v>
      </c>
    </row>
    <row r="55" spans="2:38" ht="15.75" hidden="1" x14ac:dyDescent="0.25">
      <c r="B55" s="489"/>
      <c r="C55" s="489"/>
      <c r="D55" s="490"/>
      <c r="E55" s="494"/>
      <c r="F55" s="495"/>
      <c r="G55" s="495"/>
      <c r="H55" s="495"/>
      <c r="I55" s="496"/>
      <c r="J55" s="76" t="s">
        <v>420</v>
      </c>
      <c r="K55" s="77" t="s">
        <v>420</v>
      </c>
      <c r="L55" s="77" t="s">
        <v>420</v>
      </c>
      <c r="M55" s="77" t="s">
        <v>420</v>
      </c>
      <c r="N55" s="77" t="s">
        <v>420</v>
      </c>
      <c r="O55" s="78" t="s">
        <v>420</v>
      </c>
      <c r="P55" s="76" t="s">
        <v>420</v>
      </c>
      <c r="Q55" s="77" t="s">
        <v>420</v>
      </c>
      <c r="R55" s="77" t="s">
        <v>420</v>
      </c>
      <c r="S55" s="77" t="s">
        <v>420</v>
      </c>
      <c r="T55" s="77" t="s">
        <v>420</v>
      </c>
      <c r="U55" s="78" t="s">
        <v>420</v>
      </c>
      <c r="V55" s="247" t="s">
        <v>420</v>
      </c>
      <c r="W55" s="248" t="s">
        <v>420</v>
      </c>
      <c r="X55" s="68" t="s">
        <v>420</v>
      </c>
      <c r="Y55" s="68" t="s">
        <v>420</v>
      </c>
      <c r="Z55" s="68" t="s">
        <v>420</v>
      </c>
      <c r="AA55" s="69" t="s">
        <v>420</v>
      </c>
      <c r="AB55" s="55" t="s">
        <v>420</v>
      </c>
      <c r="AC55" s="56" t="s">
        <v>420</v>
      </c>
      <c r="AD55" s="56" t="s">
        <v>420</v>
      </c>
      <c r="AE55" s="56" t="s">
        <v>420</v>
      </c>
      <c r="AF55" s="56" t="s">
        <v>420</v>
      </c>
      <c r="AG55" s="57" t="s">
        <v>420</v>
      </c>
      <c r="AH55" s="58" t="s">
        <v>420</v>
      </c>
      <c r="AI55" s="59" t="s">
        <v>420</v>
      </c>
      <c r="AJ55" s="59" t="s">
        <v>420</v>
      </c>
      <c r="AK55" s="59" t="s">
        <v>420</v>
      </c>
      <c r="AL55" s="59" t="s">
        <v>420</v>
      </c>
    </row>
    <row r="56" spans="2:38" ht="15.75" hidden="1" x14ac:dyDescent="0.25">
      <c r="B56" s="489"/>
      <c r="C56" s="489"/>
      <c r="D56" s="490"/>
      <c r="E56" s="494"/>
      <c r="F56" s="495"/>
      <c r="G56" s="495"/>
      <c r="H56" s="495"/>
      <c r="I56" s="496"/>
      <c r="J56" s="76" t="s">
        <v>420</v>
      </c>
      <c r="K56" s="77" t="s">
        <v>420</v>
      </c>
      <c r="L56" s="77" t="s">
        <v>420</v>
      </c>
      <c r="M56" s="77" t="s">
        <v>420</v>
      </c>
      <c r="N56" s="77" t="s">
        <v>420</v>
      </c>
      <c r="O56" s="78" t="s">
        <v>420</v>
      </c>
      <c r="P56" s="76" t="s">
        <v>420</v>
      </c>
      <c r="Q56" s="77" t="s">
        <v>420</v>
      </c>
      <c r="R56" s="77" t="s">
        <v>420</v>
      </c>
      <c r="S56" s="77" t="s">
        <v>420</v>
      </c>
      <c r="T56" s="77" t="s">
        <v>420</v>
      </c>
      <c r="U56" s="78" t="s">
        <v>420</v>
      </c>
      <c r="V56" s="247" t="s">
        <v>420</v>
      </c>
      <c r="W56" s="248" t="s">
        <v>420</v>
      </c>
      <c r="X56" s="68" t="s">
        <v>420</v>
      </c>
      <c r="Y56" s="68" t="s">
        <v>420</v>
      </c>
      <c r="Z56" s="68" t="s">
        <v>420</v>
      </c>
      <c r="AA56" s="69" t="s">
        <v>420</v>
      </c>
      <c r="AB56" s="55" t="s">
        <v>420</v>
      </c>
      <c r="AC56" s="56" t="s">
        <v>420</v>
      </c>
      <c r="AD56" s="56" t="s">
        <v>420</v>
      </c>
      <c r="AE56" s="56" t="s">
        <v>420</v>
      </c>
      <c r="AF56" s="56" t="s">
        <v>420</v>
      </c>
      <c r="AG56" s="57" t="s">
        <v>420</v>
      </c>
      <c r="AH56" s="58" t="s">
        <v>420</v>
      </c>
      <c r="AI56" s="59" t="s">
        <v>420</v>
      </c>
      <c r="AJ56" s="59" t="s">
        <v>420</v>
      </c>
      <c r="AK56" s="59" t="s">
        <v>420</v>
      </c>
      <c r="AL56" s="59" t="s">
        <v>420</v>
      </c>
    </row>
    <row r="57" spans="2:38" ht="16.5" thickBot="1" x14ac:dyDescent="0.3">
      <c r="B57" s="489"/>
      <c r="C57" s="489"/>
      <c r="D57" s="490"/>
      <c r="E57" s="497"/>
      <c r="F57" s="498"/>
      <c r="G57" s="498"/>
      <c r="H57" s="498"/>
      <c r="I57" s="499"/>
      <c r="J57" s="79" t="s">
        <v>420</v>
      </c>
      <c r="K57" s="80" t="s">
        <v>420</v>
      </c>
      <c r="L57" s="80" t="s">
        <v>420</v>
      </c>
      <c r="M57" s="80" t="s">
        <v>420</v>
      </c>
      <c r="N57" s="80" t="s">
        <v>420</v>
      </c>
      <c r="O57" s="81" t="s">
        <v>420</v>
      </c>
      <c r="P57" s="79" t="s">
        <v>420</v>
      </c>
      <c r="Q57" s="80" t="s">
        <v>420</v>
      </c>
      <c r="R57" s="80" t="s">
        <v>420</v>
      </c>
      <c r="S57" s="80" t="s">
        <v>420</v>
      </c>
      <c r="T57" s="80" t="s">
        <v>420</v>
      </c>
      <c r="U57" s="81" t="s">
        <v>420</v>
      </c>
      <c r="V57" s="250" t="s">
        <v>420</v>
      </c>
      <c r="W57" s="251" t="s">
        <v>420</v>
      </c>
      <c r="X57" s="71" t="s">
        <v>420</v>
      </c>
      <c r="Y57" s="71" t="s">
        <v>420</v>
      </c>
      <c r="Z57" s="71" t="s">
        <v>420</v>
      </c>
      <c r="AA57" s="72" t="s">
        <v>420</v>
      </c>
      <c r="AB57" s="60" t="s">
        <v>420</v>
      </c>
      <c r="AC57" s="61" t="s">
        <v>420</v>
      </c>
      <c r="AD57" s="61" t="s">
        <v>420</v>
      </c>
      <c r="AE57" s="61" t="s">
        <v>420</v>
      </c>
      <c r="AF57" s="61" t="s">
        <v>420</v>
      </c>
      <c r="AG57" s="62" t="s">
        <v>420</v>
      </c>
      <c r="AH57" s="58" t="s">
        <v>420</v>
      </c>
      <c r="AI57" s="59" t="s">
        <v>420</v>
      </c>
      <c r="AJ57" s="59" t="s">
        <v>420</v>
      </c>
      <c r="AK57" s="59" t="s">
        <v>420</v>
      </c>
      <c r="AL57" s="59" t="s">
        <v>420</v>
      </c>
    </row>
    <row r="58" spans="2:38" ht="15" customHeight="1" x14ac:dyDescent="0.25">
      <c r="J58" s="491" t="s">
        <v>167</v>
      </c>
      <c r="K58" s="492"/>
      <c r="L58" s="492"/>
      <c r="M58" s="492"/>
      <c r="N58" s="492"/>
      <c r="O58" s="493"/>
      <c r="P58" s="491" t="s">
        <v>168</v>
      </c>
      <c r="Q58" s="492"/>
      <c r="R58" s="492"/>
      <c r="S58" s="492"/>
      <c r="T58" s="492"/>
      <c r="U58" s="493"/>
      <c r="V58" s="491" t="s">
        <v>169</v>
      </c>
      <c r="W58" s="492"/>
      <c r="X58" s="492"/>
      <c r="Y58" s="492"/>
      <c r="Z58" s="492"/>
      <c r="AA58" s="493"/>
      <c r="AB58" s="491" t="s">
        <v>170</v>
      </c>
      <c r="AC58" s="541"/>
      <c r="AD58" s="492"/>
      <c r="AE58" s="492"/>
      <c r="AF58" s="492"/>
      <c r="AG58" s="492"/>
      <c r="AH58" s="491" t="s">
        <v>171</v>
      </c>
      <c r="AI58" s="492"/>
      <c r="AJ58" s="492"/>
      <c r="AK58" s="492"/>
      <c r="AL58" s="493"/>
    </row>
    <row r="59" spans="2:38" ht="15" customHeight="1" x14ac:dyDescent="0.25">
      <c r="J59" s="494"/>
      <c r="K59" s="495"/>
      <c r="L59" s="495"/>
      <c r="M59" s="495"/>
      <c r="N59" s="495"/>
      <c r="O59" s="496"/>
      <c r="P59" s="494"/>
      <c r="Q59" s="495"/>
      <c r="R59" s="495"/>
      <c r="S59" s="495"/>
      <c r="T59" s="495"/>
      <c r="U59" s="496"/>
      <c r="V59" s="494"/>
      <c r="W59" s="495"/>
      <c r="X59" s="495"/>
      <c r="Y59" s="495"/>
      <c r="Z59" s="495"/>
      <c r="AA59" s="496"/>
      <c r="AB59" s="494"/>
      <c r="AC59" s="495"/>
      <c r="AD59" s="495"/>
      <c r="AE59" s="495"/>
      <c r="AF59" s="495"/>
      <c r="AG59" s="495"/>
      <c r="AH59" s="510"/>
      <c r="AI59" s="523"/>
      <c r="AJ59" s="523"/>
      <c r="AK59" s="523"/>
      <c r="AL59" s="496"/>
    </row>
    <row r="60" spans="2:38" ht="15" customHeight="1" x14ac:dyDescent="0.25">
      <c r="J60" s="494"/>
      <c r="K60" s="495"/>
      <c r="L60" s="495"/>
      <c r="M60" s="495"/>
      <c r="N60" s="495"/>
      <c r="O60" s="496"/>
      <c r="P60" s="494"/>
      <c r="Q60" s="495"/>
      <c r="R60" s="495"/>
      <c r="S60" s="495"/>
      <c r="T60" s="495"/>
      <c r="U60" s="496"/>
      <c r="V60" s="494"/>
      <c r="W60" s="495"/>
      <c r="X60" s="495"/>
      <c r="Y60" s="495"/>
      <c r="Z60" s="495"/>
      <c r="AA60" s="496"/>
      <c r="AB60" s="494"/>
      <c r="AC60" s="495"/>
      <c r="AD60" s="495"/>
      <c r="AE60" s="495"/>
      <c r="AF60" s="495"/>
      <c r="AG60" s="495"/>
      <c r="AH60" s="510"/>
      <c r="AI60" s="523"/>
      <c r="AJ60" s="523"/>
      <c r="AK60" s="523"/>
      <c r="AL60" s="496"/>
    </row>
    <row r="61" spans="2:38" ht="15" customHeight="1" x14ac:dyDescent="0.25">
      <c r="J61" s="494"/>
      <c r="K61" s="495"/>
      <c r="L61" s="495"/>
      <c r="M61" s="495"/>
      <c r="N61" s="495"/>
      <c r="O61" s="496"/>
      <c r="P61" s="494"/>
      <c r="Q61" s="495"/>
      <c r="R61" s="495"/>
      <c r="S61" s="495"/>
      <c r="T61" s="495"/>
      <c r="U61" s="496"/>
      <c r="V61" s="494"/>
      <c r="W61" s="495"/>
      <c r="X61" s="495"/>
      <c r="Y61" s="495"/>
      <c r="Z61" s="495"/>
      <c r="AA61" s="496"/>
      <c r="AB61" s="494"/>
      <c r="AC61" s="495"/>
      <c r="AD61" s="495"/>
      <c r="AE61" s="495"/>
      <c r="AF61" s="495"/>
      <c r="AG61" s="495"/>
      <c r="AH61" s="494"/>
      <c r="AI61" s="523"/>
      <c r="AJ61" s="523"/>
      <c r="AK61" s="523"/>
      <c r="AL61" s="496"/>
    </row>
    <row r="62" spans="2:38" ht="15" customHeight="1" x14ac:dyDescent="0.25">
      <c r="J62" s="494"/>
      <c r="K62" s="495"/>
      <c r="L62" s="495"/>
      <c r="M62" s="495"/>
      <c r="N62" s="495"/>
      <c r="O62" s="496"/>
      <c r="P62" s="494"/>
      <c r="Q62" s="495"/>
      <c r="R62" s="495"/>
      <c r="S62" s="495"/>
      <c r="T62" s="495"/>
      <c r="U62" s="496"/>
      <c r="V62" s="494"/>
      <c r="W62" s="495"/>
      <c r="X62" s="495"/>
      <c r="Y62" s="495"/>
      <c r="Z62" s="495"/>
      <c r="AA62" s="496"/>
      <c r="AB62" s="494"/>
      <c r="AC62" s="495"/>
      <c r="AD62" s="495"/>
      <c r="AE62" s="495"/>
      <c r="AF62" s="495"/>
      <c r="AG62" s="495"/>
      <c r="AH62" s="494"/>
      <c r="AI62" s="523"/>
      <c r="AJ62" s="523"/>
      <c r="AK62" s="523"/>
      <c r="AL62" s="496"/>
    </row>
    <row r="63" spans="2:38" ht="28.5" customHeight="1" thickBot="1" x14ac:dyDescent="0.3">
      <c r="J63" s="497"/>
      <c r="K63" s="498"/>
      <c r="L63" s="498"/>
      <c r="M63" s="498"/>
      <c r="N63" s="498"/>
      <c r="O63" s="499"/>
      <c r="P63" s="497"/>
      <c r="Q63" s="498"/>
      <c r="R63" s="498"/>
      <c r="S63" s="498"/>
      <c r="T63" s="498"/>
      <c r="U63" s="499"/>
      <c r="V63" s="497"/>
      <c r="W63" s="498"/>
      <c r="X63" s="498"/>
      <c r="Y63" s="498"/>
      <c r="Z63" s="498"/>
      <c r="AA63" s="499"/>
      <c r="AB63" s="497"/>
      <c r="AC63" s="498"/>
      <c r="AD63" s="498"/>
      <c r="AE63" s="498"/>
      <c r="AF63" s="498"/>
      <c r="AG63" s="498"/>
      <c r="AH63" s="497"/>
      <c r="AI63" s="498"/>
      <c r="AJ63" s="498"/>
      <c r="AK63" s="498"/>
      <c r="AL63" s="499"/>
    </row>
  </sheetData>
  <mergeCells count="22">
    <mergeCell ref="AH58:AL63"/>
    <mergeCell ref="E28:I37"/>
    <mergeCell ref="AN28:AS37"/>
    <mergeCell ref="AT28:AU35"/>
    <mergeCell ref="E38:I47"/>
    <mergeCell ref="AN38:AS47"/>
    <mergeCell ref="AT38:AU44"/>
    <mergeCell ref="E48:I57"/>
    <mergeCell ref="J58:O63"/>
    <mergeCell ref="P58:U63"/>
    <mergeCell ref="V58:AA63"/>
    <mergeCell ref="AB58:AG63"/>
    <mergeCell ref="B4:I6"/>
    <mergeCell ref="J4:AL6"/>
    <mergeCell ref="AT4:AU6"/>
    <mergeCell ref="B8:D57"/>
    <mergeCell ref="E8:I17"/>
    <mergeCell ref="AN8:AS17"/>
    <mergeCell ref="AT8:AU14"/>
    <mergeCell ref="E18:I27"/>
    <mergeCell ref="AN18:AS27"/>
    <mergeCell ref="AT18:AU27"/>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7E9D45-5DD1-467B-A6AD-0C1005509533}">
  <sheetPr>
    <tabColor rgb="FFFF0000"/>
  </sheetPr>
  <dimension ref="A1:JS59"/>
  <sheetViews>
    <sheetView topLeftCell="A58" zoomScale="71" zoomScaleNormal="71" workbookViewId="0">
      <selection activeCell="F70" sqref="F70"/>
    </sheetView>
  </sheetViews>
  <sheetFormatPr baseColWidth="10" defaultColWidth="11.42578125" defaultRowHeight="15" x14ac:dyDescent="0.25"/>
  <cols>
    <col min="1" max="2" width="18.42578125" style="82" customWidth="1"/>
    <col min="3" max="3" width="15.5703125" customWidth="1"/>
    <col min="4" max="4" width="27.5703125" style="82" customWidth="1"/>
    <col min="5" max="5" width="18" style="238" customWidth="1"/>
    <col min="6" max="6" width="40.140625" customWidth="1"/>
    <col min="7" max="7" width="20.42578125" customWidth="1"/>
    <col min="8" max="8" width="10.42578125" style="239" customWidth="1"/>
    <col min="9" max="9" width="11.42578125" style="239" customWidth="1"/>
    <col min="10" max="10" width="10.140625" style="240" customWidth="1"/>
    <col min="11" max="11" width="11.42578125" style="239" customWidth="1"/>
    <col min="12" max="12" width="10.85546875" style="239" customWidth="1"/>
    <col min="13" max="13" width="18.28515625" style="239" bestFit="1" customWidth="1"/>
    <col min="14" max="14" width="18.28515625" bestFit="1" customWidth="1"/>
    <col min="15" max="15" width="32.85546875" customWidth="1"/>
    <col min="16" max="16" width="16.5703125" customWidth="1"/>
    <col min="17" max="18" width="14.28515625" customWidth="1"/>
    <col min="19" max="19" width="17.85546875" customWidth="1"/>
    <col min="20" max="20" width="15.140625" customWidth="1"/>
    <col min="21" max="21" width="16.140625" customWidth="1"/>
    <col min="22" max="177" width="11.42578125" style="7"/>
  </cols>
  <sheetData>
    <row r="1" spans="1:279" s="222" customFormat="1" ht="16.5" customHeight="1" x14ac:dyDescent="0.3">
      <c r="A1" s="461"/>
      <c r="B1" s="462"/>
      <c r="C1" s="462"/>
      <c r="D1" s="547" t="s">
        <v>426</v>
      </c>
      <c r="E1" s="547"/>
      <c r="F1" s="547"/>
      <c r="G1" s="547"/>
      <c r="H1" s="547"/>
      <c r="I1" s="547"/>
      <c r="J1" s="547"/>
      <c r="K1" s="547"/>
      <c r="L1" s="547"/>
      <c r="M1" s="547"/>
      <c r="N1" s="547"/>
      <c r="O1" s="547"/>
      <c r="P1" s="547"/>
      <c r="Q1" s="548"/>
      <c r="R1" s="243"/>
      <c r="S1" s="453" t="s">
        <v>67</v>
      </c>
      <c r="T1" s="453"/>
      <c r="U1" s="453"/>
      <c r="V1" s="221"/>
      <c r="W1" s="221"/>
      <c r="X1" s="221"/>
      <c r="Y1" s="221"/>
      <c r="Z1" s="221"/>
      <c r="AA1" s="221"/>
      <c r="AB1" s="221"/>
      <c r="AC1" s="221"/>
      <c r="AD1" s="221"/>
      <c r="AE1" s="221"/>
      <c r="AF1" s="221"/>
      <c r="AG1" s="221"/>
      <c r="AH1" s="221"/>
      <c r="AI1" s="221"/>
      <c r="AJ1" s="221"/>
      <c r="AK1" s="221"/>
      <c r="AL1" s="221"/>
      <c r="AM1" s="221"/>
      <c r="AN1" s="221"/>
      <c r="AO1" s="221"/>
      <c r="AP1" s="221"/>
      <c r="AQ1" s="221"/>
      <c r="AR1" s="221"/>
      <c r="AS1" s="221"/>
      <c r="AT1" s="221"/>
      <c r="AU1" s="221"/>
      <c r="AV1" s="221"/>
      <c r="AW1" s="221"/>
      <c r="AX1" s="221"/>
      <c r="AY1" s="221"/>
      <c r="AZ1" s="221"/>
      <c r="BA1" s="221"/>
      <c r="BB1" s="221"/>
      <c r="BC1" s="221"/>
      <c r="BD1" s="221"/>
      <c r="BE1" s="221"/>
      <c r="BF1" s="221"/>
      <c r="BG1" s="221"/>
      <c r="BH1" s="221"/>
      <c r="BI1" s="221"/>
      <c r="BJ1" s="221"/>
      <c r="BK1" s="221"/>
      <c r="BL1" s="221"/>
      <c r="BM1" s="221"/>
      <c r="BN1" s="221"/>
      <c r="BO1" s="221"/>
      <c r="BP1" s="221"/>
      <c r="BQ1" s="221"/>
      <c r="BR1" s="221"/>
      <c r="BS1" s="221"/>
      <c r="BT1" s="221"/>
      <c r="BU1" s="221"/>
      <c r="BV1" s="221"/>
      <c r="BW1" s="221"/>
      <c r="BX1" s="221"/>
      <c r="BY1" s="221"/>
      <c r="BZ1" s="221"/>
      <c r="CA1" s="221"/>
      <c r="CB1" s="221"/>
      <c r="CC1" s="221"/>
      <c r="CD1" s="221"/>
      <c r="CE1" s="221"/>
      <c r="CF1" s="221"/>
      <c r="CG1" s="221"/>
      <c r="CH1" s="221"/>
      <c r="CI1" s="221"/>
      <c r="CJ1" s="221"/>
      <c r="CK1" s="221"/>
      <c r="CL1" s="221"/>
      <c r="CM1" s="221"/>
      <c r="CN1" s="221"/>
      <c r="CO1" s="221"/>
      <c r="CP1" s="221"/>
      <c r="CQ1" s="221"/>
      <c r="CR1" s="221"/>
      <c r="CS1" s="221"/>
      <c r="CT1" s="221"/>
      <c r="CU1" s="221"/>
      <c r="CV1" s="221"/>
      <c r="CW1" s="221"/>
      <c r="CX1" s="221"/>
      <c r="CY1" s="221"/>
      <c r="CZ1" s="221"/>
      <c r="DA1" s="221"/>
      <c r="DB1" s="221"/>
      <c r="DC1" s="221"/>
      <c r="DD1" s="221"/>
      <c r="DE1" s="221"/>
      <c r="DF1" s="221"/>
      <c r="DG1" s="221"/>
      <c r="DH1" s="221"/>
      <c r="DI1" s="221"/>
      <c r="DJ1" s="221"/>
      <c r="DK1" s="221"/>
      <c r="DL1" s="221"/>
      <c r="DM1" s="221"/>
      <c r="DN1" s="221"/>
      <c r="DO1" s="221"/>
      <c r="DP1" s="221"/>
      <c r="DQ1" s="221"/>
      <c r="DR1" s="221"/>
      <c r="DS1" s="221"/>
      <c r="DT1" s="221"/>
      <c r="DU1" s="221"/>
      <c r="DV1" s="221"/>
      <c r="DW1" s="221"/>
      <c r="DX1" s="221"/>
      <c r="DY1" s="221"/>
      <c r="DZ1" s="221"/>
      <c r="EA1" s="221"/>
      <c r="EB1" s="221"/>
      <c r="EC1" s="221"/>
      <c r="ED1" s="221"/>
      <c r="EE1" s="221"/>
      <c r="EF1" s="221"/>
      <c r="EG1" s="221"/>
      <c r="EH1" s="221"/>
      <c r="EI1" s="221"/>
      <c r="EJ1" s="221"/>
      <c r="EK1" s="221"/>
      <c r="EL1" s="221"/>
      <c r="EM1" s="221"/>
      <c r="EN1" s="221"/>
      <c r="EO1" s="221"/>
      <c r="EP1" s="221"/>
      <c r="EQ1" s="221"/>
      <c r="ER1" s="221"/>
      <c r="ES1" s="221"/>
      <c r="ET1" s="221"/>
      <c r="EU1" s="221"/>
      <c r="EV1" s="221"/>
      <c r="EW1" s="221"/>
      <c r="EX1" s="221"/>
      <c r="EY1" s="221"/>
      <c r="EZ1" s="221"/>
      <c r="FA1" s="221"/>
      <c r="FB1" s="221"/>
      <c r="FC1" s="221"/>
      <c r="FD1" s="221"/>
      <c r="FE1" s="221"/>
      <c r="FF1" s="221"/>
      <c r="FG1" s="221"/>
      <c r="FH1" s="221"/>
      <c r="FI1" s="221"/>
      <c r="FJ1" s="221"/>
      <c r="FK1" s="221"/>
      <c r="FL1" s="221"/>
      <c r="FM1" s="221"/>
      <c r="FN1" s="221"/>
      <c r="FO1" s="221"/>
      <c r="FP1" s="221"/>
      <c r="FQ1" s="221"/>
      <c r="FR1" s="221"/>
      <c r="FS1" s="221"/>
      <c r="FT1" s="221"/>
      <c r="FU1" s="221"/>
      <c r="FV1" s="221"/>
      <c r="FW1" s="221"/>
      <c r="FX1" s="221"/>
      <c r="FY1" s="221"/>
      <c r="FZ1" s="221"/>
      <c r="GA1" s="221"/>
      <c r="GB1" s="221"/>
      <c r="GC1" s="221"/>
      <c r="GD1" s="221"/>
      <c r="GE1" s="221"/>
      <c r="GF1" s="221"/>
      <c r="GG1" s="221"/>
      <c r="GH1" s="221"/>
      <c r="GI1" s="221"/>
      <c r="GJ1" s="221"/>
      <c r="GK1" s="221"/>
      <c r="GL1" s="221"/>
      <c r="GM1" s="221"/>
      <c r="GN1" s="221"/>
      <c r="GO1" s="221"/>
      <c r="GP1" s="221"/>
      <c r="GQ1" s="221"/>
      <c r="GR1" s="221"/>
      <c r="GS1" s="221"/>
      <c r="GT1" s="221"/>
      <c r="GU1" s="221"/>
      <c r="GV1" s="221"/>
      <c r="GW1" s="221"/>
      <c r="GX1" s="221"/>
      <c r="GY1" s="221"/>
      <c r="GZ1" s="221"/>
      <c r="HA1" s="221"/>
      <c r="HB1" s="221"/>
      <c r="HC1" s="221"/>
      <c r="HD1" s="221"/>
      <c r="HE1" s="221"/>
      <c r="HF1" s="221"/>
      <c r="HG1" s="221"/>
      <c r="HH1" s="221"/>
      <c r="HI1" s="221"/>
      <c r="HJ1" s="221"/>
      <c r="HK1" s="221"/>
      <c r="HL1" s="221"/>
      <c r="HM1" s="221"/>
      <c r="HN1" s="221"/>
      <c r="HO1" s="221"/>
      <c r="HP1" s="221"/>
      <c r="HQ1" s="221"/>
      <c r="HR1" s="221"/>
      <c r="HS1" s="221"/>
      <c r="HT1" s="221"/>
      <c r="HU1" s="221"/>
      <c r="HV1" s="221"/>
      <c r="HW1" s="221"/>
      <c r="HX1" s="221"/>
      <c r="HY1" s="221"/>
      <c r="HZ1" s="221"/>
      <c r="IA1" s="221"/>
      <c r="IB1" s="221"/>
      <c r="IC1" s="221"/>
      <c r="ID1" s="221"/>
      <c r="IE1" s="221"/>
      <c r="IF1" s="221"/>
      <c r="IG1" s="221"/>
      <c r="IH1" s="221"/>
      <c r="II1" s="221"/>
      <c r="IJ1" s="221"/>
      <c r="IK1" s="221"/>
      <c r="IL1" s="221"/>
      <c r="IM1" s="221"/>
      <c r="IN1" s="221"/>
      <c r="IO1" s="221"/>
      <c r="IP1" s="221"/>
      <c r="IQ1" s="221"/>
      <c r="IR1" s="221"/>
      <c r="IS1" s="221"/>
      <c r="IT1" s="221"/>
      <c r="IU1" s="221"/>
      <c r="IV1" s="221"/>
      <c r="IW1" s="221"/>
      <c r="IX1" s="221"/>
      <c r="IY1" s="221"/>
      <c r="IZ1" s="221"/>
      <c r="JA1" s="221"/>
      <c r="JB1" s="221"/>
      <c r="JC1" s="221"/>
      <c r="JD1" s="221"/>
      <c r="JE1" s="221"/>
      <c r="JF1" s="221"/>
      <c r="JG1" s="221"/>
      <c r="JH1" s="221"/>
      <c r="JI1" s="221"/>
      <c r="JJ1" s="221"/>
      <c r="JK1" s="221"/>
      <c r="JL1" s="221"/>
      <c r="JM1" s="221"/>
      <c r="JN1" s="221"/>
      <c r="JO1" s="221"/>
      <c r="JP1" s="221"/>
      <c r="JQ1" s="221"/>
      <c r="JR1" s="221"/>
      <c r="JS1" s="221"/>
    </row>
    <row r="2" spans="1:279" s="222" customFormat="1" ht="39.75" customHeight="1" x14ac:dyDescent="0.3">
      <c r="A2" s="463"/>
      <c r="B2" s="464"/>
      <c r="C2" s="464"/>
      <c r="D2" s="549"/>
      <c r="E2" s="549"/>
      <c r="F2" s="549"/>
      <c r="G2" s="549"/>
      <c r="H2" s="549"/>
      <c r="I2" s="549"/>
      <c r="J2" s="549"/>
      <c r="K2" s="549"/>
      <c r="L2" s="549"/>
      <c r="M2" s="549"/>
      <c r="N2" s="549"/>
      <c r="O2" s="549"/>
      <c r="P2" s="549"/>
      <c r="Q2" s="550"/>
      <c r="R2" s="243"/>
      <c r="S2" s="453"/>
      <c r="T2" s="453"/>
      <c r="U2" s="453"/>
      <c r="V2" s="221"/>
      <c r="W2" s="221"/>
      <c r="X2" s="221"/>
      <c r="Y2" s="221"/>
      <c r="Z2" s="221"/>
      <c r="AA2" s="221"/>
      <c r="AB2" s="221"/>
      <c r="AC2" s="221"/>
      <c r="AD2" s="221"/>
      <c r="AE2" s="221"/>
      <c r="AF2" s="221"/>
      <c r="AG2" s="221"/>
      <c r="AH2" s="221"/>
      <c r="AI2" s="221"/>
      <c r="AJ2" s="221"/>
      <c r="AK2" s="221"/>
      <c r="AL2" s="221"/>
      <c r="AM2" s="221"/>
      <c r="AN2" s="221"/>
      <c r="AO2" s="221"/>
      <c r="AP2" s="221"/>
      <c r="AQ2" s="221"/>
      <c r="AR2" s="221"/>
      <c r="AS2" s="221"/>
      <c r="AT2" s="221"/>
      <c r="AU2" s="221"/>
      <c r="AV2" s="221"/>
      <c r="AW2" s="221"/>
      <c r="AX2" s="221"/>
      <c r="AY2" s="221"/>
      <c r="AZ2" s="221"/>
      <c r="BA2" s="221"/>
      <c r="BB2" s="221"/>
      <c r="BC2" s="221"/>
      <c r="BD2" s="221"/>
      <c r="BE2" s="221"/>
      <c r="BF2" s="221"/>
      <c r="BG2" s="221"/>
      <c r="BH2" s="221"/>
      <c r="BI2" s="221"/>
      <c r="BJ2" s="221"/>
      <c r="BK2" s="221"/>
      <c r="BL2" s="221"/>
      <c r="BM2" s="221"/>
      <c r="BN2" s="221"/>
      <c r="BO2" s="221"/>
      <c r="BP2" s="221"/>
      <c r="BQ2" s="221"/>
      <c r="BR2" s="221"/>
      <c r="BS2" s="221"/>
      <c r="BT2" s="221"/>
      <c r="BU2" s="221"/>
      <c r="BV2" s="221"/>
      <c r="BW2" s="221"/>
      <c r="BX2" s="221"/>
      <c r="BY2" s="221"/>
      <c r="BZ2" s="221"/>
      <c r="CA2" s="221"/>
      <c r="CB2" s="221"/>
      <c r="CC2" s="221"/>
      <c r="CD2" s="221"/>
      <c r="CE2" s="221"/>
      <c r="CF2" s="221"/>
      <c r="CG2" s="221"/>
      <c r="CH2" s="221"/>
      <c r="CI2" s="221"/>
      <c r="CJ2" s="221"/>
      <c r="CK2" s="221"/>
      <c r="CL2" s="221"/>
      <c r="CM2" s="221"/>
      <c r="CN2" s="221"/>
      <c r="CO2" s="221"/>
      <c r="CP2" s="221"/>
      <c r="CQ2" s="221"/>
      <c r="CR2" s="221"/>
      <c r="CS2" s="221"/>
      <c r="CT2" s="221"/>
      <c r="CU2" s="221"/>
      <c r="CV2" s="221"/>
      <c r="CW2" s="221"/>
      <c r="CX2" s="221"/>
      <c r="CY2" s="221"/>
      <c r="CZ2" s="221"/>
      <c r="DA2" s="221"/>
      <c r="DB2" s="221"/>
      <c r="DC2" s="221"/>
      <c r="DD2" s="221"/>
      <c r="DE2" s="221"/>
      <c r="DF2" s="221"/>
      <c r="DG2" s="221"/>
      <c r="DH2" s="221"/>
      <c r="DI2" s="221"/>
      <c r="DJ2" s="221"/>
      <c r="DK2" s="221"/>
      <c r="DL2" s="221"/>
      <c r="DM2" s="221"/>
      <c r="DN2" s="221"/>
      <c r="DO2" s="221"/>
      <c r="DP2" s="221"/>
      <c r="DQ2" s="221"/>
      <c r="DR2" s="221"/>
      <c r="DS2" s="221"/>
      <c r="DT2" s="221"/>
      <c r="DU2" s="221"/>
      <c r="DV2" s="221"/>
      <c r="DW2" s="221"/>
      <c r="DX2" s="221"/>
      <c r="DY2" s="221"/>
      <c r="DZ2" s="221"/>
      <c r="EA2" s="221"/>
      <c r="EB2" s="221"/>
      <c r="EC2" s="221"/>
      <c r="ED2" s="221"/>
      <c r="EE2" s="221"/>
      <c r="EF2" s="221"/>
      <c r="EG2" s="221"/>
      <c r="EH2" s="221"/>
      <c r="EI2" s="221"/>
      <c r="EJ2" s="221"/>
      <c r="EK2" s="221"/>
      <c r="EL2" s="221"/>
      <c r="EM2" s="221"/>
      <c r="EN2" s="221"/>
      <c r="EO2" s="221"/>
      <c r="EP2" s="221"/>
      <c r="EQ2" s="221"/>
      <c r="ER2" s="221"/>
      <c r="ES2" s="221"/>
      <c r="ET2" s="221"/>
      <c r="EU2" s="221"/>
      <c r="EV2" s="221"/>
      <c r="EW2" s="221"/>
      <c r="EX2" s="221"/>
      <c r="EY2" s="221"/>
      <c r="EZ2" s="221"/>
      <c r="FA2" s="221"/>
      <c r="FB2" s="221"/>
      <c r="FC2" s="221"/>
      <c r="FD2" s="221"/>
      <c r="FE2" s="221"/>
      <c r="FF2" s="221"/>
      <c r="FG2" s="221"/>
      <c r="FH2" s="221"/>
      <c r="FI2" s="221"/>
      <c r="FJ2" s="221"/>
      <c r="FK2" s="221"/>
      <c r="FL2" s="221"/>
      <c r="FM2" s="221"/>
      <c r="FN2" s="221"/>
      <c r="FO2" s="221"/>
      <c r="FP2" s="221"/>
      <c r="FQ2" s="221"/>
      <c r="FR2" s="221"/>
      <c r="FS2" s="221"/>
      <c r="FT2" s="221"/>
      <c r="FU2" s="221"/>
      <c r="FV2" s="221"/>
      <c r="FW2" s="221"/>
      <c r="FX2" s="221"/>
      <c r="FY2" s="221"/>
      <c r="FZ2" s="221"/>
      <c r="GA2" s="221"/>
      <c r="GB2" s="221"/>
      <c r="GC2" s="221"/>
      <c r="GD2" s="221"/>
      <c r="GE2" s="221"/>
      <c r="GF2" s="221"/>
      <c r="GG2" s="221"/>
      <c r="GH2" s="221"/>
      <c r="GI2" s="221"/>
      <c r="GJ2" s="221"/>
      <c r="GK2" s="221"/>
      <c r="GL2" s="221"/>
      <c r="GM2" s="221"/>
      <c r="GN2" s="221"/>
      <c r="GO2" s="221"/>
      <c r="GP2" s="221"/>
      <c r="GQ2" s="221"/>
      <c r="GR2" s="221"/>
      <c r="GS2" s="221"/>
      <c r="GT2" s="221"/>
      <c r="GU2" s="221"/>
      <c r="GV2" s="221"/>
      <c r="GW2" s="221"/>
      <c r="GX2" s="221"/>
      <c r="GY2" s="221"/>
      <c r="GZ2" s="221"/>
      <c r="HA2" s="221"/>
      <c r="HB2" s="221"/>
      <c r="HC2" s="221"/>
      <c r="HD2" s="221"/>
      <c r="HE2" s="221"/>
      <c r="HF2" s="221"/>
      <c r="HG2" s="221"/>
      <c r="HH2" s="221"/>
      <c r="HI2" s="221"/>
      <c r="HJ2" s="221"/>
      <c r="HK2" s="221"/>
      <c r="HL2" s="221"/>
      <c r="HM2" s="221"/>
      <c r="HN2" s="221"/>
      <c r="HO2" s="221"/>
      <c r="HP2" s="221"/>
      <c r="HQ2" s="221"/>
      <c r="HR2" s="221"/>
      <c r="HS2" s="221"/>
      <c r="HT2" s="221"/>
      <c r="HU2" s="221"/>
      <c r="HV2" s="221"/>
      <c r="HW2" s="221"/>
      <c r="HX2" s="221"/>
      <c r="HY2" s="221"/>
      <c r="HZ2" s="221"/>
      <c r="IA2" s="221"/>
      <c r="IB2" s="221"/>
      <c r="IC2" s="221"/>
      <c r="ID2" s="221"/>
      <c r="IE2" s="221"/>
      <c r="IF2" s="221"/>
      <c r="IG2" s="221"/>
      <c r="IH2" s="221"/>
      <c r="II2" s="221"/>
      <c r="IJ2" s="221"/>
      <c r="IK2" s="221"/>
      <c r="IL2" s="221"/>
      <c r="IM2" s="221"/>
      <c r="IN2" s="221"/>
      <c r="IO2" s="221"/>
      <c r="IP2" s="221"/>
      <c r="IQ2" s="221"/>
      <c r="IR2" s="221"/>
      <c r="IS2" s="221"/>
      <c r="IT2" s="221"/>
      <c r="IU2" s="221"/>
      <c r="IV2" s="221"/>
      <c r="IW2" s="221"/>
      <c r="IX2" s="221"/>
      <c r="IY2" s="221"/>
      <c r="IZ2" s="221"/>
      <c r="JA2" s="221"/>
      <c r="JB2" s="221"/>
      <c r="JC2" s="221"/>
      <c r="JD2" s="221"/>
      <c r="JE2" s="221"/>
      <c r="JF2" s="221"/>
      <c r="JG2" s="221"/>
      <c r="JH2" s="221"/>
      <c r="JI2" s="221"/>
      <c r="JJ2" s="221"/>
      <c r="JK2" s="221"/>
      <c r="JL2" s="221"/>
      <c r="JM2" s="221"/>
      <c r="JN2" s="221"/>
      <c r="JO2" s="221"/>
      <c r="JP2" s="221"/>
      <c r="JQ2" s="221"/>
      <c r="JR2" s="221"/>
      <c r="JS2" s="221"/>
    </row>
    <row r="3" spans="1:279" s="222" customFormat="1" ht="3" customHeight="1" x14ac:dyDescent="0.3">
      <c r="A3" s="2"/>
      <c r="B3" s="2"/>
      <c r="C3" s="217"/>
      <c r="D3" s="549"/>
      <c r="E3" s="549"/>
      <c r="F3" s="549"/>
      <c r="G3" s="549"/>
      <c r="H3" s="549"/>
      <c r="I3" s="549"/>
      <c r="J3" s="549"/>
      <c r="K3" s="549"/>
      <c r="L3" s="549"/>
      <c r="M3" s="549"/>
      <c r="N3" s="549"/>
      <c r="O3" s="549"/>
      <c r="P3" s="549"/>
      <c r="Q3" s="550"/>
      <c r="R3" s="243"/>
      <c r="S3" s="453"/>
      <c r="T3" s="453"/>
      <c r="U3" s="453"/>
      <c r="V3" s="221"/>
      <c r="W3" s="221"/>
      <c r="X3" s="221"/>
      <c r="Y3" s="221"/>
      <c r="Z3" s="221"/>
      <c r="AA3" s="221"/>
      <c r="AB3" s="221"/>
      <c r="AC3" s="221"/>
      <c r="AD3" s="221"/>
      <c r="AE3" s="221"/>
      <c r="AF3" s="221"/>
      <c r="AG3" s="221"/>
      <c r="AH3" s="221"/>
      <c r="AI3" s="221"/>
      <c r="AJ3" s="221"/>
      <c r="AK3" s="221"/>
      <c r="AL3" s="221"/>
      <c r="AM3" s="221"/>
      <c r="AN3" s="221"/>
      <c r="AO3" s="221"/>
      <c r="AP3" s="221"/>
      <c r="AQ3" s="221"/>
      <c r="AR3" s="221"/>
      <c r="AS3" s="221"/>
      <c r="AT3" s="221"/>
      <c r="AU3" s="221"/>
      <c r="AV3" s="221"/>
      <c r="AW3" s="221"/>
      <c r="AX3" s="221"/>
      <c r="AY3" s="221"/>
      <c r="AZ3" s="221"/>
      <c r="BA3" s="221"/>
      <c r="BB3" s="221"/>
      <c r="BC3" s="221"/>
      <c r="BD3" s="221"/>
      <c r="BE3" s="221"/>
      <c r="BF3" s="221"/>
      <c r="BG3" s="221"/>
      <c r="BH3" s="221"/>
      <c r="BI3" s="221"/>
      <c r="BJ3" s="221"/>
      <c r="BK3" s="221"/>
      <c r="BL3" s="221"/>
      <c r="BM3" s="221"/>
      <c r="BN3" s="221"/>
      <c r="BO3" s="221"/>
      <c r="BP3" s="221"/>
      <c r="BQ3" s="221"/>
      <c r="BR3" s="221"/>
      <c r="BS3" s="221"/>
      <c r="BT3" s="221"/>
      <c r="BU3" s="221"/>
      <c r="BV3" s="221"/>
      <c r="BW3" s="221"/>
      <c r="BX3" s="221"/>
      <c r="BY3" s="221"/>
      <c r="BZ3" s="221"/>
      <c r="CA3" s="221"/>
      <c r="CB3" s="221"/>
      <c r="CC3" s="221"/>
      <c r="CD3" s="221"/>
      <c r="CE3" s="221"/>
      <c r="CF3" s="221"/>
      <c r="CG3" s="221"/>
      <c r="CH3" s="221"/>
      <c r="CI3" s="221"/>
      <c r="CJ3" s="221"/>
      <c r="CK3" s="221"/>
      <c r="CL3" s="221"/>
      <c r="CM3" s="221"/>
      <c r="CN3" s="221"/>
      <c r="CO3" s="221"/>
      <c r="CP3" s="221"/>
      <c r="CQ3" s="221"/>
      <c r="CR3" s="221"/>
      <c r="CS3" s="221"/>
      <c r="CT3" s="221"/>
      <c r="CU3" s="221"/>
      <c r="CV3" s="221"/>
      <c r="CW3" s="221"/>
      <c r="CX3" s="221"/>
      <c r="CY3" s="221"/>
      <c r="CZ3" s="221"/>
      <c r="DA3" s="221"/>
      <c r="DB3" s="221"/>
      <c r="DC3" s="221"/>
      <c r="DD3" s="221"/>
      <c r="DE3" s="221"/>
      <c r="DF3" s="221"/>
      <c r="DG3" s="221"/>
      <c r="DH3" s="221"/>
      <c r="DI3" s="221"/>
      <c r="DJ3" s="221"/>
      <c r="DK3" s="221"/>
      <c r="DL3" s="221"/>
      <c r="DM3" s="221"/>
      <c r="DN3" s="221"/>
      <c r="DO3" s="221"/>
      <c r="DP3" s="221"/>
      <c r="DQ3" s="221"/>
      <c r="DR3" s="221"/>
      <c r="DS3" s="221"/>
      <c r="DT3" s="221"/>
      <c r="DU3" s="221"/>
      <c r="DV3" s="221"/>
      <c r="DW3" s="221"/>
      <c r="DX3" s="221"/>
      <c r="DY3" s="221"/>
      <c r="DZ3" s="221"/>
      <c r="EA3" s="221"/>
      <c r="EB3" s="221"/>
      <c r="EC3" s="221"/>
      <c r="ED3" s="221"/>
      <c r="EE3" s="221"/>
      <c r="EF3" s="221"/>
      <c r="EG3" s="221"/>
      <c r="EH3" s="221"/>
      <c r="EI3" s="221"/>
      <c r="EJ3" s="221"/>
      <c r="EK3" s="221"/>
      <c r="EL3" s="221"/>
      <c r="EM3" s="221"/>
      <c r="EN3" s="221"/>
      <c r="EO3" s="221"/>
      <c r="EP3" s="221"/>
      <c r="EQ3" s="221"/>
      <c r="ER3" s="221"/>
      <c r="ES3" s="221"/>
      <c r="ET3" s="221"/>
      <c r="EU3" s="221"/>
      <c r="EV3" s="221"/>
      <c r="EW3" s="221"/>
      <c r="EX3" s="221"/>
      <c r="EY3" s="221"/>
      <c r="EZ3" s="221"/>
      <c r="FA3" s="221"/>
      <c r="FB3" s="221"/>
      <c r="FC3" s="221"/>
      <c r="FD3" s="221"/>
      <c r="FE3" s="221"/>
      <c r="FF3" s="221"/>
      <c r="FG3" s="221"/>
      <c r="FH3" s="221"/>
      <c r="FI3" s="221"/>
      <c r="FJ3" s="221"/>
      <c r="FK3" s="221"/>
      <c r="FL3" s="221"/>
      <c r="FM3" s="221"/>
      <c r="FN3" s="221"/>
      <c r="FO3" s="221"/>
      <c r="FP3" s="221"/>
      <c r="FQ3" s="221"/>
      <c r="FR3" s="221"/>
      <c r="FS3" s="221"/>
      <c r="FT3" s="221"/>
      <c r="FU3" s="221"/>
      <c r="FV3" s="221"/>
      <c r="FW3" s="221"/>
      <c r="FX3" s="221"/>
      <c r="FY3" s="221"/>
      <c r="FZ3" s="221"/>
      <c r="GA3" s="221"/>
      <c r="GB3" s="221"/>
      <c r="GC3" s="221"/>
      <c r="GD3" s="221"/>
      <c r="GE3" s="221"/>
      <c r="GF3" s="221"/>
      <c r="GG3" s="221"/>
      <c r="GH3" s="221"/>
      <c r="GI3" s="221"/>
      <c r="GJ3" s="221"/>
      <c r="GK3" s="221"/>
      <c r="GL3" s="221"/>
      <c r="GM3" s="221"/>
      <c r="GN3" s="221"/>
      <c r="GO3" s="221"/>
      <c r="GP3" s="221"/>
      <c r="GQ3" s="221"/>
      <c r="GR3" s="221"/>
      <c r="GS3" s="221"/>
      <c r="GT3" s="221"/>
      <c r="GU3" s="221"/>
      <c r="GV3" s="221"/>
      <c r="GW3" s="221"/>
      <c r="GX3" s="221"/>
      <c r="GY3" s="221"/>
      <c r="GZ3" s="221"/>
      <c r="HA3" s="221"/>
      <c r="HB3" s="221"/>
      <c r="HC3" s="221"/>
      <c r="HD3" s="221"/>
      <c r="HE3" s="221"/>
      <c r="HF3" s="221"/>
      <c r="HG3" s="221"/>
      <c r="HH3" s="221"/>
      <c r="HI3" s="221"/>
      <c r="HJ3" s="221"/>
      <c r="HK3" s="221"/>
      <c r="HL3" s="221"/>
      <c r="HM3" s="221"/>
      <c r="HN3" s="221"/>
      <c r="HO3" s="221"/>
      <c r="HP3" s="221"/>
      <c r="HQ3" s="221"/>
      <c r="HR3" s="221"/>
      <c r="HS3" s="221"/>
      <c r="HT3" s="221"/>
      <c r="HU3" s="221"/>
      <c r="HV3" s="221"/>
      <c r="HW3" s="221"/>
      <c r="HX3" s="221"/>
      <c r="HY3" s="221"/>
      <c r="HZ3" s="221"/>
      <c r="IA3" s="221"/>
      <c r="IB3" s="221"/>
      <c r="IC3" s="221"/>
      <c r="ID3" s="221"/>
      <c r="IE3" s="221"/>
      <c r="IF3" s="221"/>
      <c r="IG3" s="221"/>
      <c r="IH3" s="221"/>
      <c r="II3" s="221"/>
      <c r="IJ3" s="221"/>
      <c r="IK3" s="221"/>
      <c r="IL3" s="221"/>
      <c r="IM3" s="221"/>
      <c r="IN3" s="221"/>
      <c r="IO3" s="221"/>
      <c r="IP3" s="221"/>
      <c r="IQ3" s="221"/>
      <c r="IR3" s="221"/>
      <c r="IS3" s="221"/>
      <c r="IT3" s="221"/>
      <c r="IU3" s="221"/>
      <c r="IV3" s="221"/>
      <c r="IW3" s="221"/>
      <c r="IX3" s="221"/>
      <c r="IY3" s="221"/>
      <c r="IZ3" s="221"/>
      <c r="JA3" s="221"/>
      <c r="JB3" s="221"/>
      <c r="JC3" s="221"/>
      <c r="JD3" s="221"/>
      <c r="JE3" s="221"/>
      <c r="JF3" s="221"/>
      <c r="JG3" s="221"/>
      <c r="JH3" s="221"/>
      <c r="JI3" s="221"/>
      <c r="JJ3" s="221"/>
      <c r="JK3" s="221"/>
      <c r="JL3" s="221"/>
      <c r="JM3" s="221"/>
      <c r="JN3" s="221"/>
      <c r="JO3" s="221"/>
      <c r="JP3" s="221"/>
      <c r="JQ3" s="221"/>
      <c r="JR3" s="221"/>
      <c r="JS3" s="221"/>
    </row>
    <row r="4" spans="1:279" s="222" customFormat="1" ht="41.25" customHeight="1" x14ac:dyDescent="0.3">
      <c r="A4" s="454" t="s">
        <v>0</v>
      </c>
      <c r="B4" s="455"/>
      <c r="C4" s="456"/>
      <c r="D4" s="457" t="str">
        <f>'Mapa Final'!D4</f>
        <v>Administración de Justicia (Garantías, Conocimiento, Acciones Constitucionales, Gestión de Servicios judiciales, Atención al Usuario, Gestión Documental).</v>
      </c>
      <c r="E4" s="458"/>
      <c r="F4" s="458"/>
      <c r="G4" s="458"/>
      <c r="H4" s="458"/>
      <c r="I4" s="458"/>
      <c r="J4" s="458"/>
      <c r="K4" s="458"/>
      <c r="L4" s="458"/>
      <c r="M4" s="458"/>
      <c r="N4" s="459"/>
      <c r="O4" s="460"/>
      <c r="P4" s="460"/>
      <c r="Q4" s="460"/>
      <c r="R4" s="241"/>
      <c r="S4" s="1"/>
      <c r="T4" s="1"/>
      <c r="U4" s="1"/>
      <c r="V4" s="221"/>
      <c r="W4" s="221"/>
      <c r="X4" s="221"/>
      <c r="Y4" s="221"/>
      <c r="Z4" s="221"/>
      <c r="AA4" s="221"/>
      <c r="AB4" s="221"/>
      <c r="AC4" s="221"/>
      <c r="AD4" s="221"/>
      <c r="AE4" s="221"/>
      <c r="AF4" s="221"/>
      <c r="AG4" s="221"/>
      <c r="AH4" s="221"/>
      <c r="AI4" s="221"/>
      <c r="AJ4" s="221"/>
      <c r="AK4" s="221"/>
      <c r="AL4" s="221"/>
      <c r="AM4" s="221"/>
      <c r="AN4" s="221"/>
      <c r="AO4" s="221"/>
      <c r="AP4" s="221"/>
      <c r="AQ4" s="221"/>
      <c r="AR4" s="221"/>
      <c r="AS4" s="221"/>
      <c r="AT4" s="221"/>
      <c r="AU4" s="221"/>
      <c r="AV4" s="221"/>
      <c r="AW4" s="221"/>
      <c r="AX4" s="221"/>
      <c r="AY4" s="221"/>
      <c r="AZ4" s="221"/>
      <c r="BA4" s="221"/>
      <c r="BB4" s="221"/>
      <c r="BC4" s="221"/>
      <c r="BD4" s="221"/>
      <c r="BE4" s="221"/>
      <c r="BF4" s="221"/>
      <c r="BG4" s="221"/>
      <c r="BH4" s="221"/>
      <c r="BI4" s="221"/>
      <c r="BJ4" s="221"/>
      <c r="BK4" s="221"/>
      <c r="BL4" s="221"/>
      <c r="BM4" s="221"/>
      <c r="BN4" s="221"/>
      <c r="BO4" s="221"/>
      <c r="BP4" s="221"/>
      <c r="BQ4" s="221"/>
      <c r="BR4" s="221"/>
      <c r="BS4" s="221"/>
      <c r="BT4" s="221"/>
      <c r="BU4" s="221"/>
      <c r="BV4" s="221"/>
      <c r="BW4" s="221"/>
      <c r="BX4" s="221"/>
      <c r="BY4" s="221"/>
      <c r="BZ4" s="221"/>
      <c r="CA4" s="221"/>
      <c r="CB4" s="221"/>
      <c r="CC4" s="221"/>
      <c r="CD4" s="221"/>
      <c r="CE4" s="221"/>
      <c r="CF4" s="221"/>
      <c r="CG4" s="221"/>
      <c r="CH4" s="221"/>
      <c r="CI4" s="221"/>
      <c r="CJ4" s="221"/>
      <c r="CK4" s="221"/>
      <c r="CL4" s="221"/>
      <c r="CM4" s="221"/>
      <c r="CN4" s="221"/>
      <c r="CO4" s="221"/>
      <c r="CP4" s="221"/>
      <c r="CQ4" s="221"/>
      <c r="CR4" s="221"/>
      <c r="CS4" s="221"/>
      <c r="CT4" s="221"/>
      <c r="CU4" s="221"/>
      <c r="CV4" s="221"/>
      <c r="CW4" s="221"/>
      <c r="CX4" s="221"/>
      <c r="CY4" s="221"/>
      <c r="CZ4" s="221"/>
      <c r="DA4" s="221"/>
      <c r="DB4" s="221"/>
      <c r="DC4" s="221"/>
      <c r="DD4" s="221"/>
      <c r="DE4" s="221"/>
      <c r="DF4" s="221"/>
      <c r="DG4" s="221"/>
      <c r="DH4" s="221"/>
      <c r="DI4" s="221"/>
      <c r="DJ4" s="221"/>
      <c r="DK4" s="221"/>
      <c r="DL4" s="221"/>
      <c r="DM4" s="221"/>
      <c r="DN4" s="221"/>
      <c r="DO4" s="221"/>
      <c r="DP4" s="221"/>
      <c r="DQ4" s="221"/>
      <c r="DR4" s="221"/>
      <c r="DS4" s="221"/>
      <c r="DT4" s="221"/>
      <c r="DU4" s="221"/>
      <c r="DV4" s="221"/>
      <c r="DW4" s="221"/>
      <c r="DX4" s="221"/>
      <c r="DY4" s="221"/>
      <c r="DZ4" s="221"/>
      <c r="EA4" s="221"/>
      <c r="EB4" s="221"/>
      <c r="EC4" s="221"/>
      <c r="ED4" s="221"/>
      <c r="EE4" s="221"/>
      <c r="EF4" s="221"/>
      <c r="EG4" s="221"/>
      <c r="EH4" s="221"/>
      <c r="EI4" s="221"/>
      <c r="EJ4" s="221"/>
      <c r="EK4" s="221"/>
      <c r="EL4" s="221"/>
      <c r="EM4" s="221"/>
      <c r="EN4" s="221"/>
      <c r="EO4" s="221"/>
      <c r="EP4" s="221"/>
      <c r="EQ4" s="221"/>
      <c r="ER4" s="221"/>
      <c r="ES4" s="221"/>
      <c r="ET4" s="221"/>
      <c r="EU4" s="221"/>
      <c r="EV4" s="221"/>
      <c r="EW4" s="221"/>
      <c r="EX4" s="221"/>
      <c r="EY4" s="221"/>
      <c r="EZ4" s="221"/>
      <c r="FA4" s="221"/>
      <c r="FB4" s="221"/>
      <c r="FC4" s="221"/>
      <c r="FD4" s="221"/>
      <c r="FE4" s="221"/>
      <c r="FF4" s="221"/>
      <c r="FG4" s="221"/>
      <c r="FH4" s="221"/>
      <c r="FI4" s="221"/>
      <c r="FJ4" s="221"/>
      <c r="FK4" s="221"/>
      <c r="FL4" s="221"/>
      <c r="FM4" s="221"/>
      <c r="FN4" s="221"/>
      <c r="FO4" s="221"/>
      <c r="FP4" s="221"/>
      <c r="FQ4" s="221"/>
      <c r="FR4" s="221"/>
      <c r="FS4" s="221"/>
      <c r="FT4" s="221"/>
      <c r="FU4" s="221"/>
      <c r="FV4" s="221"/>
      <c r="FW4" s="221"/>
      <c r="FX4" s="221"/>
      <c r="FY4" s="221"/>
      <c r="FZ4" s="221"/>
      <c r="GA4" s="221"/>
      <c r="GB4" s="221"/>
      <c r="GC4" s="221"/>
      <c r="GD4" s="221"/>
      <c r="GE4" s="221"/>
      <c r="GF4" s="221"/>
      <c r="GG4" s="221"/>
      <c r="GH4" s="221"/>
      <c r="GI4" s="221"/>
      <c r="GJ4" s="221"/>
      <c r="GK4" s="221"/>
      <c r="GL4" s="221"/>
      <c r="GM4" s="221"/>
      <c r="GN4" s="221"/>
      <c r="GO4" s="221"/>
      <c r="GP4" s="221"/>
      <c r="GQ4" s="221"/>
      <c r="GR4" s="221"/>
      <c r="GS4" s="221"/>
      <c r="GT4" s="221"/>
      <c r="GU4" s="221"/>
      <c r="GV4" s="221"/>
      <c r="GW4" s="221"/>
      <c r="GX4" s="221"/>
      <c r="GY4" s="221"/>
      <c r="GZ4" s="221"/>
      <c r="HA4" s="221"/>
      <c r="HB4" s="221"/>
      <c r="HC4" s="221"/>
      <c r="HD4" s="221"/>
      <c r="HE4" s="221"/>
      <c r="HF4" s="221"/>
      <c r="HG4" s="221"/>
      <c r="HH4" s="221"/>
      <c r="HI4" s="221"/>
      <c r="HJ4" s="221"/>
      <c r="HK4" s="221"/>
      <c r="HL4" s="221"/>
      <c r="HM4" s="221"/>
      <c r="HN4" s="221"/>
      <c r="HO4" s="221"/>
      <c r="HP4" s="221"/>
      <c r="HQ4" s="221"/>
      <c r="HR4" s="221"/>
      <c r="HS4" s="221"/>
      <c r="HT4" s="221"/>
      <c r="HU4" s="221"/>
      <c r="HV4" s="221"/>
      <c r="HW4" s="221"/>
      <c r="HX4" s="221"/>
      <c r="HY4" s="221"/>
      <c r="HZ4" s="221"/>
      <c r="IA4" s="221"/>
      <c r="IB4" s="221"/>
      <c r="IC4" s="221"/>
      <c r="ID4" s="221"/>
      <c r="IE4" s="221"/>
      <c r="IF4" s="221"/>
      <c r="IG4" s="221"/>
      <c r="IH4" s="221"/>
      <c r="II4" s="221"/>
      <c r="IJ4" s="221"/>
      <c r="IK4" s="221"/>
      <c r="IL4" s="221"/>
      <c r="IM4" s="221"/>
      <c r="IN4" s="221"/>
      <c r="IO4" s="221"/>
      <c r="IP4" s="221"/>
      <c r="IQ4" s="221"/>
      <c r="IR4" s="221"/>
      <c r="IS4" s="221"/>
      <c r="IT4" s="221"/>
      <c r="IU4" s="221"/>
      <c r="IV4" s="221"/>
      <c r="IW4" s="221"/>
      <c r="IX4" s="221"/>
      <c r="IY4" s="221"/>
      <c r="IZ4" s="221"/>
      <c r="JA4" s="221"/>
      <c r="JB4" s="221"/>
      <c r="JC4" s="221"/>
      <c r="JD4" s="221"/>
      <c r="JE4" s="221"/>
      <c r="JF4" s="221"/>
      <c r="JG4" s="221"/>
      <c r="JH4" s="221"/>
      <c r="JI4" s="221"/>
      <c r="JJ4" s="221"/>
      <c r="JK4" s="221"/>
      <c r="JL4" s="221"/>
      <c r="JM4" s="221"/>
      <c r="JN4" s="221"/>
      <c r="JO4" s="221"/>
      <c r="JP4" s="221"/>
      <c r="JQ4" s="221"/>
      <c r="JR4" s="221"/>
      <c r="JS4" s="221"/>
    </row>
    <row r="5" spans="1:279" s="222" customFormat="1" ht="52.5" customHeight="1" x14ac:dyDescent="0.3">
      <c r="A5" s="454" t="s">
        <v>1</v>
      </c>
      <c r="B5" s="455"/>
      <c r="C5" s="456"/>
      <c r="D5" s="465" t="str">
        <f>'Mapa Final'!D5</f>
        <v>Administrar justicia dirigiendo la actuación procesal, hacia la emisión de una decisión de carácter definitivo mediante la aplicación de la normatividad vigente.</v>
      </c>
      <c r="E5" s="466"/>
      <c r="F5" s="466"/>
      <c r="G5" s="466"/>
      <c r="H5" s="466"/>
      <c r="I5" s="466"/>
      <c r="J5" s="466"/>
      <c r="K5" s="466"/>
      <c r="L5" s="466"/>
      <c r="M5" s="466"/>
      <c r="N5" s="467"/>
      <c r="O5" s="1"/>
      <c r="P5" s="1"/>
      <c r="Q5" s="1"/>
      <c r="R5" s="1"/>
      <c r="S5" s="1"/>
      <c r="T5" s="1"/>
      <c r="U5" s="1"/>
      <c r="V5" s="221"/>
      <c r="W5" s="221"/>
      <c r="X5" s="221"/>
      <c r="Y5" s="221"/>
      <c r="Z5" s="221"/>
      <c r="AA5" s="221"/>
      <c r="AB5" s="221"/>
      <c r="AC5" s="221"/>
      <c r="AD5" s="221"/>
      <c r="AE5" s="221"/>
      <c r="AF5" s="221"/>
      <c r="AG5" s="221"/>
      <c r="AH5" s="221"/>
      <c r="AI5" s="221"/>
      <c r="AJ5" s="221"/>
      <c r="AK5" s="221"/>
      <c r="AL5" s="221"/>
      <c r="AM5" s="221"/>
      <c r="AN5" s="221"/>
      <c r="AO5" s="221"/>
      <c r="AP5" s="221"/>
      <c r="AQ5" s="221"/>
      <c r="AR5" s="221"/>
      <c r="AS5" s="221"/>
      <c r="AT5" s="221"/>
      <c r="AU5" s="221"/>
      <c r="AV5" s="221"/>
      <c r="AW5" s="221"/>
      <c r="AX5" s="221"/>
      <c r="AY5" s="221"/>
      <c r="AZ5" s="221"/>
      <c r="BA5" s="221"/>
      <c r="BB5" s="221"/>
      <c r="BC5" s="221"/>
      <c r="BD5" s="221"/>
      <c r="BE5" s="221"/>
      <c r="BF5" s="221"/>
      <c r="BG5" s="221"/>
      <c r="BH5" s="221"/>
      <c r="BI5" s="221"/>
      <c r="BJ5" s="221"/>
      <c r="BK5" s="221"/>
      <c r="BL5" s="221"/>
      <c r="BM5" s="221"/>
      <c r="BN5" s="221"/>
      <c r="BO5" s="221"/>
      <c r="BP5" s="221"/>
      <c r="BQ5" s="221"/>
      <c r="BR5" s="221"/>
      <c r="BS5" s="221"/>
      <c r="BT5" s="221"/>
      <c r="BU5" s="221"/>
      <c r="BV5" s="221"/>
      <c r="BW5" s="221"/>
      <c r="BX5" s="221"/>
      <c r="BY5" s="221"/>
      <c r="BZ5" s="221"/>
      <c r="CA5" s="221"/>
      <c r="CB5" s="221"/>
      <c r="CC5" s="221"/>
      <c r="CD5" s="221"/>
      <c r="CE5" s="221"/>
      <c r="CF5" s="221"/>
      <c r="CG5" s="221"/>
      <c r="CH5" s="221"/>
      <c r="CI5" s="221"/>
      <c r="CJ5" s="221"/>
      <c r="CK5" s="221"/>
      <c r="CL5" s="221"/>
      <c r="CM5" s="221"/>
      <c r="CN5" s="221"/>
      <c r="CO5" s="221"/>
      <c r="CP5" s="221"/>
      <c r="CQ5" s="221"/>
      <c r="CR5" s="221"/>
      <c r="CS5" s="221"/>
      <c r="CT5" s="221"/>
      <c r="CU5" s="221"/>
      <c r="CV5" s="221"/>
      <c r="CW5" s="221"/>
      <c r="CX5" s="221"/>
      <c r="CY5" s="221"/>
      <c r="CZ5" s="221"/>
      <c r="DA5" s="221"/>
      <c r="DB5" s="221"/>
      <c r="DC5" s="221"/>
      <c r="DD5" s="221"/>
      <c r="DE5" s="221"/>
      <c r="DF5" s="221"/>
      <c r="DG5" s="221"/>
      <c r="DH5" s="221"/>
      <c r="DI5" s="221"/>
      <c r="DJ5" s="221"/>
      <c r="DK5" s="221"/>
      <c r="DL5" s="221"/>
      <c r="DM5" s="221"/>
      <c r="DN5" s="221"/>
      <c r="DO5" s="221"/>
      <c r="DP5" s="221"/>
      <c r="DQ5" s="221"/>
      <c r="DR5" s="221"/>
      <c r="DS5" s="221"/>
      <c r="DT5" s="221"/>
      <c r="DU5" s="221"/>
      <c r="DV5" s="221"/>
      <c r="DW5" s="221"/>
      <c r="DX5" s="221"/>
      <c r="DY5" s="221"/>
      <c r="DZ5" s="221"/>
      <c r="EA5" s="221"/>
      <c r="EB5" s="221"/>
      <c r="EC5" s="221"/>
      <c r="ED5" s="221"/>
      <c r="EE5" s="221"/>
      <c r="EF5" s="221"/>
      <c r="EG5" s="221"/>
      <c r="EH5" s="221"/>
      <c r="EI5" s="221"/>
      <c r="EJ5" s="221"/>
      <c r="EK5" s="221"/>
      <c r="EL5" s="221"/>
      <c r="EM5" s="221"/>
      <c r="EN5" s="221"/>
      <c r="EO5" s="221"/>
      <c r="EP5" s="221"/>
      <c r="EQ5" s="221"/>
      <c r="ER5" s="221"/>
      <c r="ES5" s="221"/>
      <c r="ET5" s="221"/>
      <c r="EU5" s="221"/>
      <c r="EV5" s="221"/>
      <c r="EW5" s="221"/>
      <c r="EX5" s="221"/>
      <c r="EY5" s="221"/>
      <c r="EZ5" s="221"/>
      <c r="FA5" s="221"/>
      <c r="FB5" s="221"/>
      <c r="FC5" s="221"/>
      <c r="FD5" s="221"/>
      <c r="FE5" s="221"/>
      <c r="FF5" s="221"/>
      <c r="FG5" s="221"/>
      <c r="FH5" s="221"/>
      <c r="FI5" s="221"/>
      <c r="FJ5" s="221"/>
      <c r="FK5" s="221"/>
      <c r="FL5" s="221"/>
      <c r="FM5" s="221"/>
      <c r="FN5" s="221"/>
      <c r="FO5" s="221"/>
      <c r="FP5" s="221"/>
      <c r="FQ5" s="221"/>
      <c r="FR5" s="221"/>
      <c r="FS5" s="221"/>
      <c r="FT5" s="221"/>
      <c r="FU5" s="221"/>
      <c r="FV5" s="221"/>
      <c r="FW5" s="221"/>
      <c r="FX5" s="221"/>
      <c r="FY5" s="221"/>
      <c r="FZ5" s="221"/>
      <c r="GA5" s="221"/>
      <c r="GB5" s="221"/>
      <c r="GC5" s="221"/>
      <c r="GD5" s="221"/>
      <c r="GE5" s="221"/>
      <c r="GF5" s="221"/>
      <c r="GG5" s="221"/>
      <c r="GH5" s="221"/>
      <c r="GI5" s="221"/>
      <c r="GJ5" s="221"/>
      <c r="GK5" s="221"/>
      <c r="GL5" s="221"/>
      <c r="GM5" s="221"/>
      <c r="GN5" s="221"/>
      <c r="GO5" s="221"/>
      <c r="GP5" s="221"/>
      <c r="GQ5" s="221"/>
      <c r="GR5" s="221"/>
      <c r="GS5" s="221"/>
      <c r="GT5" s="221"/>
      <c r="GU5" s="221"/>
      <c r="GV5" s="221"/>
      <c r="GW5" s="221"/>
      <c r="GX5" s="221"/>
      <c r="GY5" s="221"/>
      <c r="GZ5" s="221"/>
      <c r="HA5" s="221"/>
      <c r="HB5" s="221"/>
      <c r="HC5" s="221"/>
      <c r="HD5" s="221"/>
      <c r="HE5" s="221"/>
      <c r="HF5" s="221"/>
      <c r="HG5" s="221"/>
      <c r="HH5" s="221"/>
      <c r="HI5" s="221"/>
      <c r="HJ5" s="221"/>
      <c r="HK5" s="221"/>
      <c r="HL5" s="221"/>
      <c r="HM5" s="221"/>
      <c r="HN5" s="221"/>
      <c r="HO5" s="221"/>
      <c r="HP5" s="221"/>
      <c r="HQ5" s="221"/>
      <c r="HR5" s="221"/>
      <c r="HS5" s="221"/>
      <c r="HT5" s="221"/>
      <c r="HU5" s="221"/>
      <c r="HV5" s="221"/>
      <c r="HW5" s="221"/>
      <c r="HX5" s="221"/>
      <c r="HY5" s="221"/>
      <c r="HZ5" s="221"/>
      <c r="IA5" s="221"/>
      <c r="IB5" s="221"/>
      <c r="IC5" s="221"/>
      <c r="ID5" s="221"/>
      <c r="IE5" s="221"/>
      <c r="IF5" s="221"/>
      <c r="IG5" s="221"/>
      <c r="IH5" s="221"/>
      <c r="II5" s="221"/>
      <c r="IJ5" s="221"/>
      <c r="IK5" s="221"/>
      <c r="IL5" s="221"/>
      <c r="IM5" s="221"/>
      <c r="IN5" s="221"/>
      <c r="IO5" s="221"/>
      <c r="IP5" s="221"/>
      <c r="IQ5" s="221"/>
      <c r="IR5" s="221"/>
      <c r="IS5" s="221"/>
      <c r="IT5" s="221"/>
      <c r="IU5" s="221"/>
      <c r="IV5" s="221"/>
      <c r="IW5" s="221"/>
      <c r="IX5" s="221"/>
      <c r="IY5" s="221"/>
      <c r="IZ5" s="221"/>
      <c r="JA5" s="221"/>
      <c r="JB5" s="221"/>
      <c r="JC5" s="221"/>
      <c r="JD5" s="221"/>
      <c r="JE5" s="221"/>
      <c r="JF5" s="221"/>
      <c r="JG5" s="221"/>
      <c r="JH5" s="221"/>
      <c r="JI5" s="221"/>
      <c r="JJ5" s="221"/>
      <c r="JK5" s="221"/>
      <c r="JL5" s="221"/>
      <c r="JM5" s="221"/>
      <c r="JN5" s="221"/>
      <c r="JO5" s="221"/>
      <c r="JP5" s="221"/>
      <c r="JQ5" s="221"/>
      <c r="JR5" s="221"/>
      <c r="JS5" s="221"/>
    </row>
    <row r="6" spans="1:279" s="222" customFormat="1" ht="32.25" customHeight="1" thickBot="1" x14ac:dyDescent="0.35">
      <c r="A6" s="454" t="s">
        <v>2</v>
      </c>
      <c r="B6" s="455"/>
      <c r="C6" s="456"/>
      <c r="D6" s="465" t="str">
        <f>'Mapa Final'!D6</f>
        <v>Juzgados y Centro de Servicios Judiciales del Sistema Penal Acusatorio de Bogotá.</v>
      </c>
      <c r="E6" s="466"/>
      <c r="F6" s="466"/>
      <c r="G6" s="466"/>
      <c r="H6" s="466"/>
      <c r="I6" s="466"/>
      <c r="J6" s="466"/>
      <c r="K6" s="466"/>
      <c r="L6" s="466"/>
      <c r="M6" s="466"/>
      <c r="N6" s="467"/>
      <c r="O6" s="1"/>
      <c r="P6" s="1"/>
      <c r="Q6" s="1"/>
      <c r="R6" s="1"/>
      <c r="S6" s="1"/>
      <c r="T6" s="1"/>
      <c r="U6" s="1"/>
      <c r="V6" s="221"/>
      <c r="W6" s="221"/>
      <c r="X6" s="221"/>
      <c r="Y6" s="221"/>
      <c r="Z6" s="221"/>
      <c r="AA6" s="221"/>
      <c r="AB6" s="221"/>
      <c r="AC6" s="221"/>
      <c r="AD6" s="221"/>
      <c r="AE6" s="221"/>
      <c r="AF6" s="221"/>
      <c r="AG6" s="221"/>
      <c r="AH6" s="221"/>
      <c r="AI6" s="221"/>
      <c r="AJ6" s="221"/>
      <c r="AK6" s="221"/>
      <c r="AL6" s="221"/>
      <c r="AM6" s="221"/>
      <c r="AN6" s="221"/>
      <c r="AO6" s="221"/>
      <c r="AP6" s="221"/>
      <c r="AQ6" s="221"/>
      <c r="AR6" s="221"/>
      <c r="AS6" s="221"/>
      <c r="AT6" s="221"/>
      <c r="AU6" s="221"/>
      <c r="AV6" s="221"/>
      <c r="AW6" s="221"/>
      <c r="AX6" s="221"/>
      <c r="AY6" s="221"/>
      <c r="AZ6" s="221"/>
      <c r="BA6" s="221"/>
      <c r="BB6" s="221"/>
      <c r="BC6" s="221"/>
      <c r="BD6" s="221"/>
      <c r="BE6" s="221"/>
      <c r="BF6" s="221"/>
      <c r="BG6" s="221"/>
      <c r="BH6" s="221"/>
      <c r="BI6" s="221"/>
      <c r="BJ6" s="221"/>
      <c r="BK6" s="221"/>
      <c r="BL6" s="221"/>
      <c r="BM6" s="221"/>
      <c r="BN6" s="221"/>
      <c r="BO6" s="221"/>
      <c r="BP6" s="221"/>
      <c r="BQ6" s="221"/>
      <c r="BR6" s="221"/>
      <c r="BS6" s="221"/>
      <c r="BT6" s="221"/>
      <c r="BU6" s="221"/>
      <c r="BV6" s="221"/>
      <c r="BW6" s="221"/>
      <c r="BX6" s="221"/>
      <c r="BY6" s="221"/>
      <c r="BZ6" s="221"/>
      <c r="CA6" s="221"/>
      <c r="CB6" s="221"/>
      <c r="CC6" s="221"/>
      <c r="CD6" s="221"/>
      <c r="CE6" s="221"/>
      <c r="CF6" s="221"/>
      <c r="CG6" s="221"/>
      <c r="CH6" s="221"/>
      <c r="CI6" s="221"/>
      <c r="CJ6" s="221"/>
      <c r="CK6" s="221"/>
      <c r="CL6" s="221"/>
      <c r="CM6" s="221"/>
      <c r="CN6" s="221"/>
      <c r="CO6" s="221"/>
      <c r="CP6" s="221"/>
      <c r="CQ6" s="221"/>
      <c r="CR6" s="221"/>
      <c r="CS6" s="221"/>
      <c r="CT6" s="221"/>
      <c r="CU6" s="221"/>
      <c r="CV6" s="221"/>
      <c r="CW6" s="221"/>
      <c r="CX6" s="221"/>
      <c r="CY6" s="221"/>
      <c r="CZ6" s="221"/>
      <c r="DA6" s="221"/>
      <c r="DB6" s="221"/>
      <c r="DC6" s="221"/>
      <c r="DD6" s="221"/>
      <c r="DE6" s="221"/>
      <c r="DF6" s="221"/>
      <c r="DG6" s="221"/>
      <c r="DH6" s="221"/>
      <c r="DI6" s="221"/>
      <c r="DJ6" s="221"/>
      <c r="DK6" s="221"/>
      <c r="DL6" s="221"/>
      <c r="DM6" s="221"/>
      <c r="DN6" s="221"/>
      <c r="DO6" s="221"/>
      <c r="DP6" s="221"/>
      <c r="DQ6" s="221"/>
      <c r="DR6" s="221"/>
      <c r="DS6" s="221"/>
      <c r="DT6" s="221"/>
      <c r="DU6" s="221"/>
      <c r="DV6" s="221"/>
      <c r="DW6" s="221"/>
      <c r="DX6" s="221"/>
      <c r="DY6" s="221"/>
      <c r="DZ6" s="221"/>
      <c r="EA6" s="221"/>
      <c r="EB6" s="221"/>
      <c r="EC6" s="221"/>
      <c r="ED6" s="221"/>
      <c r="EE6" s="221"/>
      <c r="EF6" s="221"/>
      <c r="EG6" s="221"/>
      <c r="EH6" s="221"/>
      <c r="EI6" s="221"/>
      <c r="EJ6" s="221"/>
      <c r="EK6" s="221"/>
      <c r="EL6" s="221"/>
      <c r="EM6" s="221"/>
      <c r="EN6" s="221"/>
      <c r="EO6" s="221"/>
      <c r="EP6" s="221"/>
      <c r="EQ6" s="221"/>
      <c r="ER6" s="221"/>
      <c r="ES6" s="221"/>
      <c r="ET6" s="221"/>
      <c r="EU6" s="221"/>
      <c r="EV6" s="221"/>
      <c r="EW6" s="221"/>
      <c r="EX6" s="221"/>
      <c r="EY6" s="221"/>
      <c r="EZ6" s="221"/>
      <c r="FA6" s="221"/>
      <c r="FB6" s="221"/>
      <c r="FC6" s="221"/>
      <c r="FD6" s="221"/>
      <c r="FE6" s="221"/>
      <c r="FF6" s="221"/>
      <c r="FG6" s="221"/>
      <c r="FH6" s="221"/>
      <c r="FI6" s="221"/>
      <c r="FJ6" s="221"/>
      <c r="FK6" s="221"/>
      <c r="FL6" s="221"/>
      <c r="FM6" s="221"/>
      <c r="FN6" s="221"/>
      <c r="FO6" s="221"/>
      <c r="FP6" s="221"/>
      <c r="FQ6" s="221"/>
      <c r="FR6" s="221"/>
      <c r="FS6" s="221"/>
      <c r="FT6" s="221"/>
      <c r="FU6" s="221"/>
      <c r="FV6" s="221"/>
      <c r="FW6" s="221"/>
      <c r="FX6" s="221"/>
      <c r="FY6" s="221"/>
      <c r="FZ6" s="221"/>
      <c r="GA6" s="221"/>
      <c r="GB6" s="221"/>
      <c r="GC6" s="221"/>
      <c r="GD6" s="221"/>
      <c r="GE6" s="221"/>
      <c r="GF6" s="221"/>
      <c r="GG6" s="221"/>
      <c r="GH6" s="221"/>
      <c r="GI6" s="221"/>
      <c r="GJ6" s="221"/>
      <c r="GK6" s="221"/>
      <c r="GL6" s="221"/>
      <c r="GM6" s="221"/>
      <c r="GN6" s="221"/>
      <c r="GO6" s="221"/>
      <c r="GP6" s="221"/>
      <c r="GQ6" s="221"/>
      <c r="GR6" s="221"/>
      <c r="GS6" s="221"/>
      <c r="GT6" s="221"/>
      <c r="GU6" s="221"/>
      <c r="GV6" s="221"/>
      <c r="GW6" s="221"/>
      <c r="GX6" s="221"/>
      <c r="GY6" s="221"/>
      <c r="GZ6" s="221"/>
      <c r="HA6" s="221"/>
      <c r="HB6" s="221"/>
      <c r="HC6" s="221"/>
      <c r="HD6" s="221"/>
      <c r="HE6" s="221"/>
      <c r="HF6" s="221"/>
      <c r="HG6" s="221"/>
      <c r="HH6" s="221"/>
      <c r="HI6" s="221"/>
      <c r="HJ6" s="221"/>
      <c r="HK6" s="221"/>
      <c r="HL6" s="221"/>
      <c r="HM6" s="221"/>
      <c r="HN6" s="221"/>
      <c r="HO6" s="221"/>
      <c r="HP6" s="221"/>
      <c r="HQ6" s="221"/>
      <c r="HR6" s="221"/>
      <c r="HS6" s="221"/>
      <c r="HT6" s="221"/>
      <c r="HU6" s="221"/>
      <c r="HV6" s="221"/>
      <c r="HW6" s="221"/>
      <c r="HX6" s="221"/>
      <c r="HY6" s="221"/>
      <c r="HZ6" s="221"/>
      <c r="IA6" s="221"/>
      <c r="IB6" s="221"/>
      <c r="IC6" s="221"/>
      <c r="ID6" s="221"/>
      <c r="IE6" s="221"/>
      <c r="IF6" s="221"/>
      <c r="IG6" s="221"/>
      <c r="IH6" s="221"/>
      <c r="II6" s="221"/>
      <c r="IJ6" s="221"/>
      <c r="IK6" s="221"/>
      <c r="IL6" s="221"/>
      <c r="IM6" s="221"/>
      <c r="IN6" s="221"/>
      <c r="IO6" s="221"/>
      <c r="IP6" s="221"/>
      <c r="IQ6" s="221"/>
      <c r="IR6" s="221"/>
      <c r="IS6" s="221"/>
      <c r="IT6" s="221"/>
      <c r="IU6" s="221"/>
      <c r="IV6" s="221"/>
      <c r="IW6" s="221"/>
      <c r="IX6" s="221"/>
      <c r="IY6" s="221"/>
      <c r="IZ6" s="221"/>
      <c r="JA6" s="221"/>
      <c r="JB6" s="221"/>
      <c r="JC6" s="221"/>
      <c r="JD6" s="221"/>
      <c r="JE6" s="221"/>
      <c r="JF6" s="221"/>
      <c r="JG6" s="221"/>
      <c r="JH6" s="221"/>
      <c r="JI6" s="221"/>
      <c r="JJ6" s="221"/>
      <c r="JK6" s="221"/>
      <c r="JL6" s="221"/>
      <c r="JM6" s="221"/>
      <c r="JN6" s="221"/>
      <c r="JO6" s="221"/>
      <c r="JP6" s="221"/>
      <c r="JQ6" s="221"/>
      <c r="JR6" s="221"/>
      <c r="JS6" s="221"/>
    </row>
    <row r="7" spans="1:279" s="225" customFormat="1" ht="38.25" customHeight="1" thickTop="1" thickBot="1" x14ac:dyDescent="0.3">
      <c r="A7" s="542" t="s">
        <v>427</v>
      </c>
      <c r="B7" s="543"/>
      <c r="C7" s="543"/>
      <c r="D7" s="543"/>
      <c r="E7" s="543"/>
      <c r="F7" s="544"/>
      <c r="G7" s="223"/>
      <c r="H7" s="545" t="s">
        <v>428</v>
      </c>
      <c r="I7" s="545"/>
      <c r="J7" s="545"/>
      <c r="K7" s="545" t="s">
        <v>429</v>
      </c>
      <c r="L7" s="545"/>
      <c r="M7" s="545"/>
      <c r="N7" s="546" t="s">
        <v>328</v>
      </c>
      <c r="O7" s="551" t="s">
        <v>430</v>
      </c>
      <c r="P7" s="553" t="s">
        <v>431</v>
      </c>
      <c r="Q7" s="556"/>
      <c r="R7" s="554"/>
      <c r="S7" s="553" t="s">
        <v>432</v>
      </c>
      <c r="T7" s="554"/>
      <c r="U7" s="555" t="s">
        <v>433</v>
      </c>
      <c r="V7" s="224"/>
      <c r="W7" s="224"/>
      <c r="X7" s="224"/>
      <c r="Y7" s="224"/>
      <c r="Z7" s="224"/>
      <c r="AA7" s="224"/>
      <c r="AB7" s="224"/>
      <c r="AC7" s="224"/>
      <c r="AD7" s="224"/>
      <c r="AE7" s="224"/>
      <c r="AF7" s="224"/>
      <c r="AG7" s="224"/>
      <c r="AH7" s="224"/>
      <c r="AI7" s="224"/>
      <c r="AJ7" s="224"/>
      <c r="AK7" s="224"/>
      <c r="AL7" s="224"/>
      <c r="AM7" s="224"/>
      <c r="AN7" s="224"/>
      <c r="AO7" s="224"/>
      <c r="AP7" s="224"/>
      <c r="AQ7" s="224"/>
      <c r="AR7" s="224"/>
      <c r="AS7" s="224"/>
      <c r="AT7" s="224"/>
      <c r="AU7" s="224"/>
      <c r="AV7" s="224"/>
      <c r="AW7" s="224"/>
      <c r="AX7" s="224"/>
      <c r="AY7" s="224"/>
      <c r="AZ7" s="224"/>
      <c r="BA7" s="224"/>
      <c r="BB7" s="224"/>
      <c r="BC7" s="224"/>
      <c r="BD7" s="224"/>
      <c r="BE7" s="224"/>
      <c r="BF7" s="224"/>
      <c r="BG7" s="224"/>
      <c r="BH7" s="224"/>
      <c r="BI7" s="224"/>
      <c r="BJ7" s="224"/>
      <c r="BK7" s="224"/>
      <c r="BL7" s="224"/>
      <c r="BM7" s="224"/>
      <c r="BN7" s="224"/>
      <c r="BO7" s="224"/>
      <c r="BP7" s="224"/>
      <c r="BQ7" s="224"/>
      <c r="BR7" s="224"/>
      <c r="BS7" s="224"/>
      <c r="BT7" s="224"/>
      <c r="BU7" s="224"/>
      <c r="BV7" s="224"/>
      <c r="BW7" s="224"/>
      <c r="BX7" s="224"/>
      <c r="BY7" s="224"/>
      <c r="BZ7" s="224"/>
      <c r="CA7" s="224"/>
      <c r="CB7" s="224"/>
      <c r="CC7" s="224"/>
      <c r="CD7" s="224"/>
      <c r="CE7" s="224"/>
      <c r="CF7" s="224"/>
      <c r="CG7" s="224"/>
      <c r="CH7" s="224"/>
      <c r="CI7" s="224"/>
      <c r="CJ7" s="224"/>
      <c r="CK7" s="224"/>
      <c r="CL7" s="224"/>
      <c r="CM7" s="224"/>
      <c r="CN7" s="224"/>
      <c r="CO7" s="224"/>
      <c r="CP7" s="224"/>
      <c r="CQ7" s="224"/>
      <c r="CR7" s="224"/>
      <c r="CS7" s="224"/>
      <c r="CT7" s="224"/>
      <c r="CU7" s="224"/>
      <c r="CV7" s="224"/>
      <c r="CW7" s="224"/>
      <c r="CX7" s="224"/>
      <c r="CY7" s="224"/>
      <c r="CZ7" s="224"/>
      <c r="DA7" s="224"/>
      <c r="DB7" s="224"/>
      <c r="DC7" s="224"/>
      <c r="DD7" s="224"/>
      <c r="DE7" s="224"/>
      <c r="DF7" s="224"/>
      <c r="DG7" s="224"/>
      <c r="DH7" s="224"/>
      <c r="DI7" s="224"/>
      <c r="DJ7" s="224"/>
      <c r="DK7" s="224"/>
      <c r="DL7" s="224"/>
      <c r="DM7" s="224"/>
      <c r="DN7" s="224"/>
      <c r="DO7" s="224"/>
      <c r="DP7" s="224"/>
      <c r="DQ7" s="224"/>
      <c r="DR7" s="224"/>
      <c r="DS7" s="224"/>
      <c r="DT7" s="224"/>
      <c r="DU7" s="224"/>
      <c r="DV7" s="224"/>
      <c r="DW7" s="224"/>
      <c r="DX7" s="224"/>
      <c r="DY7" s="224"/>
      <c r="DZ7" s="224"/>
      <c r="EA7" s="224"/>
      <c r="EB7" s="224"/>
      <c r="EC7" s="224"/>
      <c r="ED7" s="224"/>
      <c r="EE7" s="224"/>
      <c r="EF7" s="224"/>
      <c r="EG7" s="224"/>
      <c r="EH7" s="224"/>
      <c r="EI7" s="224"/>
      <c r="EJ7" s="224"/>
      <c r="EK7" s="224"/>
      <c r="EL7" s="224"/>
      <c r="EM7" s="224"/>
      <c r="EN7" s="224"/>
      <c r="EO7" s="224"/>
      <c r="EP7" s="224"/>
      <c r="EQ7" s="224"/>
      <c r="ER7" s="224"/>
      <c r="ES7" s="224"/>
      <c r="ET7" s="224"/>
      <c r="EU7" s="224"/>
      <c r="EV7" s="224"/>
      <c r="EW7" s="224"/>
      <c r="EX7" s="224"/>
      <c r="EY7" s="224"/>
      <c r="EZ7" s="224"/>
      <c r="FA7" s="224"/>
      <c r="FB7" s="224"/>
      <c r="FC7" s="224"/>
      <c r="FD7" s="224"/>
      <c r="FE7" s="224"/>
      <c r="FF7" s="224"/>
      <c r="FG7" s="224"/>
      <c r="FH7" s="224"/>
      <c r="FI7" s="224"/>
      <c r="FJ7" s="224"/>
      <c r="FK7" s="224"/>
      <c r="FL7" s="224"/>
      <c r="FM7" s="224"/>
      <c r="FN7" s="224"/>
      <c r="FO7" s="224"/>
      <c r="FP7" s="224"/>
      <c r="FQ7" s="224"/>
      <c r="FR7" s="224"/>
      <c r="FS7" s="224"/>
      <c r="FT7" s="224"/>
      <c r="FU7" s="224"/>
    </row>
    <row r="8" spans="1:279" s="233" customFormat="1" ht="81" customHeight="1" thickTop="1" thickBot="1" x14ac:dyDescent="0.3">
      <c r="A8" s="226" t="s">
        <v>215</v>
      </c>
      <c r="B8" s="226" t="s">
        <v>448</v>
      </c>
      <c r="C8" s="227" t="s">
        <v>8</v>
      </c>
      <c r="D8" s="228" t="s">
        <v>434</v>
      </c>
      <c r="E8" s="229" t="s">
        <v>10</v>
      </c>
      <c r="F8" s="229" t="s">
        <v>11</v>
      </c>
      <c r="G8" s="229" t="s">
        <v>12</v>
      </c>
      <c r="H8" s="230" t="s">
        <v>435</v>
      </c>
      <c r="I8" s="230" t="s">
        <v>38</v>
      </c>
      <c r="J8" s="230" t="s">
        <v>436</v>
      </c>
      <c r="K8" s="230" t="s">
        <v>435</v>
      </c>
      <c r="L8" s="230" t="s">
        <v>437</v>
      </c>
      <c r="M8" s="230" t="s">
        <v>436</v>
      </c>
      <c r="N8" s="546"/>
      <c r="O8" s="552"/>
      <c r="P8" s="231" t="s">
        <v>438</v>
      </c>
      <c r="Q8" s="231" t="s">
        <v>439</v>
      </c>
      <c r="R8" s="231" t="s">
        <v>482</v>
      </c>
      <c r="S8" s="231" t="s">
        <v>440</v>
      </c>
      <c r="T8" s="231" t="s">
        <v>441</v>
      </c>
      <c r="U8" s="555"/>
      <c r="V8" s="232"/>
      <c r="W8" s="232"/>
      <c r="X8" s="232"/>
      <c r="Y8" s="232"/>
      <c r="Z8" s="232"/>
      <c r="AA8" s="232"/>
      <c r="AB8" s="232"/>
      <c r="AC8" s="232"/>
      <c r="AD8" s="232"/>
      <c r="AE8" s="232"/>
      <c r="AF8" s="232"/>
      <c r="AG8" s="232"/>
      <c r="AH8" s="232"/>
      <c r="AI8" s="232"/>
      <c r="AJ8" s="232"/>
      <c r="AK8" s="232"/>
      <c r="AL8" s="232"/>
      <c r="AM8" s="232"/>
      <c r="AN8" s="232"/>
      <c r="AO8" s="232"/>
      <c r="AP8" s="232"/>
      <c r="AQ8" s="232"/>
      <c r="AR8" s="232"/>
      <c r="AS8" s="232"/>
      <c r="AT8" s="232"/>
      <c r="AU8" s="232"/>
      <c r="AV8" s="232"/>
      <c r="AW8" s="232"/>
      <c r="AX8" s="232"/>
      <c r="AY8" s="232"/>
      <c r="AZ8" s="232"/>
      <c r="BA8" s="232"/>
      <c r="BB8" s="232"/>
      <c r="BC8" s="232"/>
      <c r="BD8" s="232"/>
      <c r="BE8" s="232"/>
      <c r="BF8" s="232"/>
      <c r="BG8" s="232"/>
      <c r="BH8" s="232"/>
      <c r="BI8" s="232"/>
      <c r="BJ8" s="232"/>
      <c r="BK8" s="232"/>
      <c r="BL8" s="232"/>
      <c r="BM8" s="232"/>
      <c r="BN8" s="232"/>
      <c r="BO8" s="232"/>
      <c r="BP8" s="232"/>
      <c r="BQ8" s="232"/>
      <c r="BR8" s="232"/>
      <c r="BS8" s="232"/>
      <c r="BT8" s="232"/>
      <c r="BU8" s="232"/>
      <c r="BV8" s="232"/>
      <c r="BW8" s="232"/>
      <c r="BX8" s="232"/>
      <c r="BY8" s="232"/>
      <c r="BZ8" s="232"/>
      <c r="CA8" s="232"/>
      <c r="CB8" s="232"/>
      <c r="CC8" s="232"/>
      <c r="CD8" s="232"/>
      <c r="CE8" s="232"/>
      <c r="CF8" s="232"/>
      <c r="CG8" s="232"/>
      <c r="CH8" s="232"/>
      <c r="CI8" s="232"/>
      <c r="CJ8" s="232"/>
      <c r="CK8" s="232"/>
      <c r="CL8" s="232"/>
      <c r="CM8" s="232"/>
      <c r="CN8" s="232"/>
      <c r="CO8" s="232"/>
      <c r="CP8" s="232"/>
      <c r="CQ8" s="232"/>
      <c r="CR8" s="232"/>
      <c r="CS8" s="232"/>
      <c r="CT8" s="232"/>
      <c r="CU8" s="232"/>
      <c r="CV8" s="232"/>
      <c r="CW8" s="232"/>
      <c r="CX8" s="232"/>
      <c r="CY8" s="232"/>
      <c r="CZ8" s="232"/>
      <c r="DA8" s="232"/>
      <c r="DB8" s="232"/>
      <c r="DC8" s="232"/>
      <c r="DD8" s="232"/>
      <c r="DE8" s="232"/>
      <c r="DF8" s="232"/>
      <c r="DG8" s="232"/>
      <c r="DH8" s="232"/>
      <c r="DI8" s="232"/>
      <c r="DJ8" s="232"/>
      <c r="DK8" s="232"/>
      <c r="DL8" s="232"/>
      <c r="DM8" s="232"/>
      <c r="DN8" s="232"/>
      <c r="DO8" s="232"/>
      <c r="DP8" s="232"/>
      <c r="DQ8" s="232"/>
      <c r="DR8" s="232"/>
      <c r="DS8" s="232"/>
      <c r="DT8" s="232"/>
      <c r="DU8" s="232"/>
      <c r="DV8" s="232"/>
      <c r="DW8" s="232"/>
      <c r="DX8" s="232"/>
      <c r="DY8" s="232"/>
      <c r="DZ8" s="232"/>
      <c r="EA8" s="232"/>
      <c r="EB8" s="232"/>
      <c r="EC8" s="232"/>
      <c r="ED8" s="232"/>
      <c r="EE8" s="232"/>
      <c r="EF8" s="232"/>
      <c r="EG8" s="232"/>
      <c r="EH8" s="232"/>
      <c r="EI8" s="232"/>
      <c r="EJ8" s="232"/>
      <c r="EK8" s="232"/>
      <c r="EL8" s="232"/>
      <c r="EM8" s="232"/>
      <c r="EN8" s="232"/>
      <c r="EO8" s="232"/>
      <c r="EP8" s="232"/>
      <c r="EQ8" s="232"/>
      <c r="ER8" s="232"/>
      <c r="ES8" s="232"/>
      <c r="ET8" s="232"/>
      <c r="EU8" s="232"/>
      <c r="EV8" s="232"/>
      <c r="EW8" s="232"/>
      <c r="EX8" s="232"/>
      <c r="EY8" s="232"/>
      <c r="EZ8" s="232"/>
      <c r="FA8" s="232"/>
      <c r="FB8" s="232"/>
      <c r="FC8" s="232"/>
      <c r="FD8" s="232"/>
      <c r="FE8" s="232"/>
      <c r="FF8" s="232"/>
      <c r="FG8" s="232"/>
      <c r="FH8" s="232"/>
      <c r="FI8" s="232"/>
      <c r="FJ8" s="232"/>
      <c r="FK8" s="232"/>
      <c r="FL8" s="232"/>
      <c r="FM8" s="232"/>
      <c r="FN8" s="232"/>
      <c r="FO8" s="232"/>
      <c r="FP8" s="232"/>
      <c r="FQ8" s="232"/>
      <c r="FR8" s="232"/>
      <c r="FS8" s="232"/>
      <c r="FT8" s="232"/>
      <c r="FU8" s="232"/>
    </row>
    <row r="9" spans="1:279" s="234" customFormat="1" ht="10.5" customHeight="1" thickTop="1" thickBot="1" x14ac:dyDescent="0.3">
      <c r="A9" s="557"/>
      <c r="B9" s="558"/>
      <c r="C9" s="558"/>
      <c r="D9" s="558"/>
      <c r="E9" s="558"/>
      <c r="F9" s="558"/>
      <c r="G9" s="558"/>
      <c r="H9" s="558"/>
      <c r="I9" s="558"/>
      <c r="J9" s="558"/>
      <c r="K9" s="558"/>
      <c r="L9" s="558"/>
      <c r="M9" s="558"/>
      <c r="N9" s="558"/>
      <c r="U9" s="235"/>
      <c r="V9" s="236"/>
      <c r="W9" s="236"/>
      <c r="X9" s="236"/>
      <c r="Y9" s="236"/>
      <c r="Z9" s="236"/>
      <c r="AA9" s="236"/>
      <c r="AB9" s="236"/>
      <c r="AC9" s="236"/>
      <c r="AD9" s="236"/>
      <c r="AE9" s="236"/>
      <c r="AF9" s="236"/>
      <c r="AG9" s="236"/>
      <c r="AH9" s="236"/>
      <c r="AI9" s="236"/>
      <c r="AJ9" s="236"/>
      <c r="AK9" s="236"/>
      <c r="AL9" s="236"/>
      <c r="AM9" s="236"/>
      <c r="AN9" s="236"/>
      <c r="AO9" s="236"/>
      <c r="AP9" s="236"/>
      <c r="AQ9" s="236"/>
      <c r="AR9" s="236"/>
      <c r="AS9" s="236"/>
      <c r="AT9" s="236"/>
      <c r="AU9" s="236"/>
      <c r="AV9" s="236"/>
      <c r="AW9" s="236"/>
      <c r="AX9" s="236"/>
      <c r="AY9" s="236"/>
      <c r="AZ9" s="236"/>
      <c r="BA9" s="236"/>
      <c r="BB9" s="236"/>
      <c r="BC9" s="236"/>
      <c r="BD9" s="236"/>
      <c r="BE9" s="236"/>
      <c r="BF9" s="236"/>
      <c r="BG9" s="236"/>
      <c r="BH9" s="236"/>
      <c r="BI9" s="236"/>
      <c r="BJ9" s="236"/>
      <c r="BK9" s="236"/>
      <c r="BL9" s="236"/>
      <c r="BM9" s="236"/>
      <c r="BN9" s="236"/>
      <c r="BO9" s="236"/>
      <c r="BP9" s="236"/>
      <c r="BQ9" s="236"/>
      <c r="BR9" s="236"/>
      <c r="BS9" s="236"/>
      <c r="BT9" s="236"/>
      <c r="BU9" s="236"/>
      <c r="BV9" s="236"/>
      <c r="BW9" s="236"/>
      <c r="BX9" s="236"/>
      <c r="BY9" s="236"/>
      <c r="BZ9" s="236"/>
      <c r="CA9" s="236"/>
      <c r="CB9" s="236"/>
      <c r="CC9" s="236"/>
      <c r="CD9" s="236"/>
      <c r="CE9" s="236"/>
      <c r="CF9" s="236"/>
      <c r="CG9" s="236"/>
      <c r="CH9" s="236"/>
      <c r="CI9" s="236"/>
      <c r="CJ9" s="236"/>
      <c r="CK9" s="236"/>
      <c r="CL9" s="236"/>
      <c r="CM9" s="236"/>
      <c r="CN9" s="236"/>
      <c r="CO9" s="236"/>
      <c r="CP9" s="236"/>
      <c r="CQ9" s="236"/>
      <c r="CR9" s="236"/>
      <c r="CS9" s="236"/>
      <c r="CT9" s="236"/>
      <c r="CU9" s="236"/>
      <c r="CV9" s="236"/>
      <c r="CW9" s="236"/>
      <c r="CX9" s="236"/>
      <c r="CY9" s="236"/>
      <c r="CZ9" s="236"/>
      <c r="DA9" s="236"/>
      <c r="DB9" s="236"/>
      <c r="DC9" s="236"/>
      <c r="DD9" s="236"/>
      <c r="DE9" s="236"/>
      <c r="DF9" s="236"/>
      <c r="DG9" s="236"/>
      <c r="DH9" s="236"/>
      <c r="DI9" s="236"/>
      <c r="DJ9" s="236"/>
      <c r="DK9" s="236"/>
      <c r="DL9" s="236"/>
      <c r="DM9" s="236"/>
      <c r="DN9" s="236"/>
      <c r="DO9" s="236"/>
      <c r="DP9" s="236"/>
      <c r="DQ9" s="236"/>
      <c r="DR9" s="236"/>
      <c r="DS9" s="236"/>
      <c r="DT9" s="236"/>
      <c r="DU9" s="236"/>
      <c r="DV9" s="236"/>
      <c r="DW9" s="236"/>
      <c r="DX9" s="236"/>
      <c r="DY9" s="236"/>
      <c r="DZ9" s="236"/>
      <c r="EA9" s="236"/>
      <c r="EB9" s="236"/>
      <c r="EC9" s="236"/>
      <c r="ED9" s="236"/>
      <c r="EE9" s="236"/>
      <c r="EF9" s="236"/>
      <c r="EG9" s="236"/>
      <c r="EH9" s="236"/>
      <c r="EI9" s="236"/>
      <c r="EJ9" s="236"/>
      <c r="EK9" s="236"/>
      <c r="EL9" s="236"/>
      <c r="EM9" s="236"/>
      <c r="EN9" s="236"/>
      <c r="EO9" s="236"/>
      <c r="EP9" s="236"/>
      <c r="EQ9" s="236"/>
      <c r="ER9" s="236"/>
      <c r="ES9" s="236"/>
      <c r="ET9" s="236"/>
      <c r="EU9" s="236"/>
      <c r="EV9" s="236"/>
      <c r="EW9" s="236"/>
      <c r="EX9" s="236"/>
      <c r="EY9" s="236"/>
      <c r="EZ9" s="236"/>
      <c r="FA9" s="236"/>
      <c r="FB9" s="236"/>
      <c r="FC9" s="236"/>
      <c r="FD9" s="236"/>
      <c r="FE9" s="236"/>
      <c r="FF9" s="236"/>
      <c r="FG9" s="236"/>
      <c r="FH9" s="236"/>
      <c r="FI9" s="236"/>
      <c r="FJ9" s="236"/>
      <c r="FK9" s="236"/>
      <c r="FL9" s="236"/>
      <c r="FM9" s="236"/>
      <c r="FN9" s="236"/>
      <c r="FO9" s="236"/>
      <c r="FP9" s="236"/>
      <c r="FQ9" s="236"/>
      <c r="FR9" s="236"/>
      <c r="FS9" s="236"/>
      <c r="FT9" s="236"/>
      <c r="FU9" s="236"/>
    </row>
    <row r="10" spans="1:279" s="237" customFormat="1" ht="15" customHeight="1" x14ac:dyDescent="0.2">
      <c r="A10" s="559">
        <f>'Mapa Final'!A10</f>
        <v>1</v>
      </c>
      <c r="B10" s="562" t="str">
        <f>'Mapa Final'!B10</f>
        <v>Vencimiento de Términos</v>
      </c>
      <c r="C10" s="562" t="str">
        <f>'Mapa Final'!C10</f>
        <v>Vulneración de los derechos fundamentales de los ciudadanos</v>
      </c>
      <c r="D10" s="562" t="str">
        <f>'Mapa Final'!D10</f>
        <v>1. Mayor demanda de justicia.
2. Incremento de solicitudes   de forma digital relacionadas con los procesos.
3. Insuficiencia Organizacional (Juzgados, personal, recursos fisicos y tecgnologicos) para atender el incremento de solicitudes.
4. Complejidad de los procesos judiciales y solicitudes, lo cual incrementa los tiempos para su resolución.
5. Demora en la consecusión de la información requerida para decidir.
6. Duplicación de  solicitudes de la misma información por parte de diferentes dependencias y entidades del sector público y partes interesadas en general, cuya atención retrasa la actividad judicial.</v>
      </c>
      <c r="E10" s="565" t="str">
        <f>'Mapa Final'!E10</f>
        <v xml:space="preserve">Insuficiencia Organizacional </v>
      </c>
      <c r="F10" s="565" t="str">
        <f>'Mapa Final'!F10</f>
        <v>Posibilidad de vulneración de los derechos fundamentales de los ciudadanos  debido a la realización de actuaciones procesales después del  término legal establecido para decidir sobre los conflictos presentados a los jueces y/o dar respuesta a las solicitudes de los usuarios de la administración de justicia en materia penal.</v>
      </c>
      <c r="G10" s="565" t="str">
        <f>'Mapa Final'!G10</f>
        <v>Usuarios, productos y prácticas organizacionales</v>
      </c>
      <c r="H10" s="571" t="str">
        <f>'Mapa Final'!I10</f>
        <v>Alta</v>
      </c>
      <c r="I10" s="574" t="str">
        <f>'Mapa Final'!L10</f>
        <v>Mayor</v>
      </c>
      <c r="J10" s="583" t="str">
        <f>'Mapa Final'!N10</f>
        <v xml:space="preserve">Alto </v>
      </c>
      <c r="K10" s="580" t="str">
        <f>'Mapa Final'!AA10</f>
        <v>Media</v>
      </c>
      <c r="L10" s="580" t="str">
        <f>'Mapa Final'!AE10</f>
        <v>Mayor</v>
      </c>
      <c r="M10" s="577" t="str">
        <f>'Mapa Final'!AG10</f>
        <v xml:space="preserve">Alto </v>
      </c>
      <c r="N10" s="580" t="str">
        <f>'Mapa Final'!AH10</f>
        <v>Evitar</v>
      </c>
      <c r="O10" s="568"/>
      <c r="P10" s="568"/>
      <c r="Q10" s="568"/>
      <c r="R10" s="568"/>
      <c r="S10" s="568"/>
      <c r="T10" s="568"/>
      <c r="U10" s="568"/>
      <c r="V10" s="35"/>
      <c r="W10" s="35"/>
      <c r="X10" s="35"/>
      <c r="Y10" s="35"/>
      <c r="Z10" s="35"/>
      <c r="AA10" s="35"/>
      <c r="AB10" s="35"/>
      <c r="AC10" s="35"/>
      <c r="AD10" s="35"/>
      <c r="AE10" s="35"/>
      <c r="AF10" s="35"/>
      <c r="AG10" s="35"/>
      <c r="AH10" s="35"/>
      <c r="AI10" s="35"/>
      <c r="AJ10" s="35"/>
      <c r="AK10" s="35"/>
      <c r="AL10" s="35"/>
      <c r="AM10" s="35"/>
      <c r="AN10" s="35"/>
      <c r="AO10" s="35"/>
      <c r="AP10" s="35"/>
      <c r="AQ10" s="35"/>
      <c r="AR10" s="35"/>
      <c r="AS10" s="35"/>
      <c r="AT10" s="35"/>
      <c r="AU10" s="35"/>
      <c r="AV10" s="35"/>
      <c r="AW10" s="35"/>
      <c r="AX10" s="35"/>
      <c r="AY10" s="35"/>
      <c r="AZ10" s="35"/>
      <c r="BA10" s="35"/>
      <c r="BB10" s="35"/>
      <c r="BC10" s="35"/>
      <c r="BD10" s="35"/>
      <c r="BE10" s="35"/>
      <c r="BF10" s="35"/>
      <c r="BG10" s="35"/>
      <c r="BH10" s="35"/>
      <c r="BI10" s="35"/>
      <c r="BJ10" s="35"/>
      <c r="BK10" s="35"/>
      <c r="BL10" s="35"/>
      <c r="BM10" s="35"/>
      <c r="BN10" s="35"/>
      <c r="BO10" s="35"/>
      <c r="BP10" s="35"/>
      <c r="BQ10" s="35"/>
      <c r="BR10" s="35"/>
      <c r="BS10" s="35"/>
      <c r="BT10" s="35"/>
      <c r="BU10" s="35"/>
      <c r="BV10" s="35"/>
      <c r="BW10" s="35"/>
      <c r="BX10" s="35"/>
      <c r="BY10" s="35"/>
      <c r="BZ10" s="35"/>
      <c r="CA10" s="35"/>
      <c r="CB10" s="35"/>
      <c r="CC10" s="35"/>
      <c r="CD10" s="35"/>
      <c r="CE10" s="35"/>
      <c r="CF10" s="35"/>
      <c r="CG10" s="35"/>
      <c r="CH10" s="35"/>
      <c r="CI10" s="35"/>
      <c r="CJ10" s="35"/>
      <c r="CK10" s="35"/>
      <c r="CL10" s="35"/>
      <c r="CM10" s="35"/>
      <c r="CN10" s="35"/>
      <c r="CO10" s="35"/>
      <c r="CP10" s="35"/>
      <c r="CQ10" s="35"/>
      <c r="CR10" s="35"/>
      <c r="CS10" s="35"/>
      <c r="CT10" s="35"/>
      <c r="CU10" s="35"/>
      <c r="CV10" s="35"/>
      <c r="CW10" s="35"/>
      <c r="CX10" s="35"/>
      <c r="CY10" s="35"/>
      <c r="CZ10" s="35"/>
      <c r="DA10" s="35"/>
      <c r="DB10" s="35"/>
      <c r="DC10" s="35"/>
      <c r="DD10" s="35"/>
      <c r="DE10" s="35"/>
      <c r="DF10" s="35"/>
      <c r="DG10" s="35"/>
      <c r="DH10" s="35"/>
      <c r="DI10" s="35"/>
      <c r="DJ10" s="35"/>
      <c r="DK10" s="35"/>
      <c r="DL10" s="35"/>
      <c r="DM10" s="35"/>
      <c r="DN10" s="35"/>
      <c r="DO10" s="35"/>
      <c r="DP10" s="35"/>
      <c r="DQ10" s="35"/>
      <c r="DR10" s="35"/>
      <c r="DS10" s="35"/>
      <c r="DT10" s="35"/>
      <c r="DU10" s="35"/>
      <c r="DV10" s="35"/>
      <c r="DW10" s="35"/>
      <c r="DX10" s="35"/>
      <c r="DY10" s="35"/>
      <c r="DZ10" s="35"/>
      <c r="EA10" s="35"/>
      <c r="EB10" s="35"/>
      <c r="EC10" s="35"/>
      <c r="ED10" s="35"/>
      <c r="EE10" s="35"/>
      <c r="EF10" s="35"/>
      <c r="EG10" s="35"/>
      <c r="EH10" s="35"/>
      <c r="EI10" s="35"/>
      <c r="EJ10" s="35"/>
      <c r="EK10" s="35"/>
      <c r="EL10" s="35"/>
      <c r="EM10" s="35"/>
      <c r="EN10" s="35"/>
      <c r="EO10" s="35"/>
      <c r="EP10" s="35"/>
      <c r="EQ10" s="35"/>
      <c r="ER10" s="35"/>
      <c r="ES10" s="35"/>
      <c r="ET10" s="35"/>
      <c r="EU10" s="35"/>
      <c r="EV10" s="35"/>
      <c r="EW10" s="35"/>
      <c r="EX10" s="35"/>
      <c r="EY10" s="35"/>
      <c r="EZ10" s="35"/>
      <c r="FA10" s="35"/>
      <c r="FB10" s="35"/>
      <c r="FC10" s="35"/>
      <c r="FD10" s="35"/>
      <c r="FE10" s="35"/>
      <c r="FF10" s="35"/>
      <c r="FG10" s="35"/>
      <c r="FH10" s="35"/>
      <c r="FI10" s="35"/>
      <c r="FJ10" s="35"/>
      <c r="FK10" s="35"/>
      <c r="FL10" s="35"/>
      <c r="FM10" s="35"/>
      <c r="FN10" s="35"/>
      <c r="FO10" s="35"/>
      <c r="FP10" s="35"/>
      <c r="FQ10" s="35"/>
      <c r="FR10" s="35"/>
      <c r="FS10" s="35"/>
      <c r="FT10" s="35"/>
      <c r="FU10" s="35"/>
    </row>
    <row r="11" spans="1:279" s="237" customFormat="1" ht="13.5" customHeight="1" x14ac:dyDescent="0.2">
      <c r="A11" s="560"/>
      <c r="B11" s="563"/>
      <c r="C11" s="563"/>
      <c r="D11" s="563"/>
      <c r="E11" s="566"/>
      <c r="F11" s="566"/>
      <c r="G11" s="566"/>
      <c r="H11" s="572"/>
      <c r="I11" s="575"/>
      <c r="J11" s="584"/>
      <c r="K11" s="581"/>
      <c r="L11" s="581"/>
      <c r="M11" s="578"/>
      <c r="N11" s="581"/>
      <c r="O11" s="569"/>
      <c r="P11" s="569"/>
      <c r="Q11" s="569"/>
      <c r="R11" s="569"/>
      <c r="S11" s="569"/>
      <c r="T11" s="569"/>
      <c r="U11" s="569"/>
      <c r="V11" s="35"/>
      <c r="W11" s="35"/>
      <c r="X11" s="35"/>
      <c r="Y11" s="35"/>
      <c r="Z11" s="35"/>
      <c r="AA11" s="35"/>
      <c r="AB11" s="35"/>
      <c r="AC11" s="35"/>
      <c r="AD11" s="35"/>
      <c r="AE11" s="35"/>
      <c r="AF11" s="35"/>
      <c r="AG11" s="35"/>
      <c r="AH11" s="35"/>
      <c r="AI11" s="35"/>
      <c r="AJ11" s="35"/>
      <c r="AK11" s="35"/>
      <c r="AL11" s="35"/>
      <c r="AM11" s="35"/>
      <c r="AN11" s="35"/>
      <c r="AO11" s="35"/>
      <c r="AP11" s="35"/>
      <c r="AQ11" s="35"/>
      <c r="AR11" s="35"/>
      <c r="AS11" s="35"/>
      <c r="AT11" s="35"/>
      <c r="AU11" s="35"/>
      <c r="AV11" s="35"/>
      <c r="AW11" s="35"/>
      <c r="AX11" s="35"/>
      <c r="AY11" s="35"/>
      <c r="AZ11" s="35"/>
      <c r="BA11" s="35"/>
      <c r="BB11" s="35"/>
      <c r="BC11" s="35"/>
      <c r="BD11" s="35"/>
      <c r="BE11" s="35"/>
      <c r="BF11" s="35"/>
      <c r="BG11" s="35"/>
      <c r="BH11" s="35"/>
      <c r="BI11" s="35"/>
      <c r="BJ11" s="35"/>
      <c r="BK11" s="35"/>
      <c r="BL11" s="35"/>
      <c r="BM11" s="35"/>
      <c r="BN11" s="35"/>
      <c r="BO11" s="35"/>
      <c r="BP11" s="35"/>
      <c r="BQ11" s="35"/>
      <c r="BR11" s="35"/>
      <c r="BS11" s="35"/>
      <c r="BT11" s="35"/>
      <c r="BU11" s="35"/>
      <c r="BV11" s="35"/>
      <c r="BW11" s="35"/>
      <c r="BX11" s="35"/>
      <c r="BY11" s="35"/>
      <c r="BZ11" s="35"/>
      <c r="CA11" s="35"/>
      <c r="CB11" s="35"/>
      <c r="CC11" s="35"/>
      <c r="CD11" s="35"/>
      <c r="CE11" s="35"/>
      <c r="CF11" s="35"/>
      <c r="CG11" s="35"/>
      <c r="CH11" s="35"/>
      <c r="CI11" s="35"/>
      <c r="CJ11" s="35"/>
      <c r="CK11" s="35"/>
      <c r="CL11" s="35"/>
      <c r="CM11" s="35"/>
      <c r="CN11" s="35"/>
      <c r="CO11" s="35"/>
      <c r="CP11" s="35"/>
      <c r="CQ11" s="35"/>
      <c r="CR11" s="35"/>
      <c r="CS11" s="35"/>
      <c r="CT11" s="35"/>
      <c r="CU11" s="35"/>
      <c r="CV11" s="35"/>
      <c r="CW11" s="35"/>
      <c r="CX11" s="35"/>
      <c r="CY11" s="35"/>
      <c r="CZ11" s="35"/>
      <c r="DA11" s="35"/>
      <c r="DB11" s="35"/>
      <c r="DC11" s="35"/>
      <c r="DD11" s="35"/>
      <c r="DE11" s="35"/>
      <c r="DF11" s="35"/>
      <c r="DG11" s="35"/>
      <c r="DH11" s="35"/>
      <c r="DI11" s="35"/>
      <c r="DJ11" s="35"/>
      <c r="DK11" s="35"/>
      <c r="DL11" s="35"/>
      <c r="DM11" s="35"/>
      <c r="DN11" s="35"/>
      <c r="DO11" s="35"/>
      <c r="DP11" s="35"/>
      <c r="DQ11" s="35"/>
      <c r="DR11" s="35"/>
      <c r="DS11" s="35"/>
      <c r="DT11" s="35"/>
      <c r="DU11" s="35"/>
      <c r="DV11" s="35"/>
      <c r="DW11" s="35"/>
      <c r="DX11" s="35"/>
      <c r="DY11" s="35"/>
      <c r="DZ11" s="35"/>
      <c r="EA11" s="35"/>
      <c r="EB11" s="35"/>
      <c r="EC11" s="35"/>
      <c r="ED11" s="35"/>
      <c r="EE11" s="35"/>
      <c r="EF11" s="35"/>
      <c r="EG11" s="35"/>
      <c r="EH11" s="35"/>
      <c r="EI11" s="35"/>
      <c r="EJ11" s="35"/>
      <c r="EK11" s="35"/>
      <c r="EL11" s="35"/>
      <c r="EM11" s="35"/>
      <c r="EN11" s="35"/>
      <c r="EO11" s="35"/>
      <c r="EP11" s="35"/>
      <c r="EQ11" s="35"/>
      <c r="ER11" s="35"/>
      <c r="ES11" s="35"/>
      <c r="ET11" s="35"/>
      <c r="EU11" s="35"/>
      <c r="EV11" s="35"/>
      <c r="EW11" s="35"/>
      <c r="EX11" s="35"/>
      <c r="EY11" s="35"/>
      <c r="EZ11" s="35"/>
      <c r="FA11" s="35"/>
      <c r="FB11" s="35"/>
      <c r="FC11" s="35"/>
      <c r="FD11" s="35"/>
      <c r="FE11" s="35"/>
      <c r="FF11" s="35"/>
      <c r="FG11" s="35"/>
      <c r="FH11" s="35"/>
      <c r="FI11" s="35"/>
      <c r="FJ11" s="35"/>
      <c r="FK11" s="35"/>
      <c r="FL11" s="35"/>
      <c r="FM11" s="35"/>
      <c r="FN11" s="35"/>
      <c r="FO11" s="35"/>
      <c r="FP11" s="35"/>
      <c r="FQ11" s="35"/>
      <c r="FR11" s="35"/>
      <c r="FS11" s="35"/>
      <c r="FT11" s="35"/>
      <c r="FU11" s="35"/>
    </row>
    <row r="12" spans="1:279" s="237" customFormat="1" ht="13.5" customHeight="1" x14ac:dyDescent="0.2">
      <c r="A12" s="560"/>
      <c r="B12" s="563"/>
      <c r="C12" s="563"/>
      <c r="D12" s="563"/>
      <c r="E12" s="566"/>
      <c r="F12" s="566"/>
      <c r="G12" s="566"/>
      <c r="H12" s="572"/>
      <c r="I12" s="575"/>
      <c r="J12" s="584"/>
      <c r="K12" s="581"/>
      <c r="L12" s="581"/>
      <c r="M12" s="578"/>
      <c r="N12" s="581"/>
      <c r="O12" s="569"/>
      <c r="P12" s="569"/>
      <c r="Q12" s="569"/>
      <c r="R12" s="569"/>
      <c r="S12" s="569"/>
      <c r="T12" s="569"/>
      <c r="U12" s="569"/>
      <c r="V12" s="35"/>
      <c r="W12" s="35"/>
      <c r="X12" s="35"/>
      <c r="Y12" s="35"/>
      <c r="Z12" s="35"/>
      <c r="AA12" s="35"/>
      <c r="AB12" s="35"/>
      <c r="AC12" s="35"/>
      <c r="AD12" s="35"/>
      <c r="AE12" s="35"/>
      <c r="AF12" s="35"/>
      <c r="AG12" s="35"/>
      <c r="AH12" s="35"/>
      <c r="AI12" s="35"/>
      <c r="AJ12" s="35"/>
      <c r="AK12" s="35"/>
      <c r="AL12" s="35"/>
      <c r="AM12" s="35"/>
      <c r="AN12" s="35"/>
      <c r="AO12" s="35"/>
      <c r="AP12" s="35"/>
      <c r="AQ12" s="35"/>
      <c r="AR12" s="35"/>
      <c r="AS12" s="35"/>
      <c r="AT12" s="35"/>
      <c r="AU12" s="35"/>
      <c r="AV12" s="35"/>
      <c r="AW12" s="35"/>
      <c r="AX12" s="35"/>
      <c r="AY12" s="35"/>
      <c r="AZ12" s="35"/>
      <c r="BA12" s="35"/>
      <c r="BB12" s="35"/>
      <c r="BC12" s="35"/>
      <c r="BD12" s="35"/>
      <c r="BE12" s="35"/>
      <c r="BF12" s="35"/>
      <c r="BG12" s="35"/>
      <c r="BH12" s="35"/>
      <c r="BI12" s="35"/>
      <c r="BJ12" s="35"/>
      <c r="BK12" s="35"/>
      <c r="BL12" s="35"/>
      <c r="BM12" s="35"/>
      <c r="BN12" s="35"/>
      <c r="BO12" s="35"/>
      <c r="BP12" s="35"/>
      <c r="BQ12" s="35"/>
      <c r="BR12" s="35"/>
      <c r="BS12" s="35"/>
      <c r="BT12" s="35"/>
      <c r="BU12" s="35"/>
      <c r="BV12" s="35"/>
      <c r="BW12" s="35"/>
      <c r="BX12" s="35"/>
      <c r="BY12" s="35"/>
      <c r="BZ12" s="35"/>
      <c r="CA12" s="35"/>
      <c r="CB12" s="35"/>
      <c r="CC12" s="35"/>
      <c r="CD12" s="35"/>
      <c r="CE12" s="35"/>
      <c r="CF12" s="35"/>
      <c r="CG12" s="35"/>
      <c r="CH12" s="35"/>
      <c r="CI12" s="35"/>
      <c r="CJ12" s="35"/>
      <c r="CK12" s="35"/>
      <c r="CL12" s="35"/>
      <c r="CM12" s="35"/>
      <c r="CN12" s="35"/>
      <c r="CO12" s="35"/>
      <c r="CP12" s="35"/>
      <c r="CQ12" s="35"/>
      <c r="CR12" s="35"/>
      <c r="CS12" s="35"/>
      <c r="CT12" s="35"/>
      <c r="CU12" s="35"/>
      <c r="CV12" s="35"/>
      <c r="CW12" s="35"/>
      <c r="CX12" s="35"/>
      <c r="CY12" s="35"/>
      <c r="CZ12" s="35"/>
      <c r="DA12" s="35"/>
      <c r="DB12" s="35"/>
      <c r="DC12" s="35"/>
      <c r="DD12" s="35"/>
      <c r="DE12" s="35"/>
      <c r="DF12" s="35"/>
      <c r="DG12" s="35"/>
      <c r="DH12" s="35"/>
      <c r="DI12" s="35"/>
      <c r="DJ12" s="35"/>
      <c r="DK12" s="35"/>
      <c r="DL12" s="35"/>
      <c r="DM12" s="35"/>
      <c r="DN12" s="35"/>
      <c r="DO12" s="35"/>
      <c r="DP12" s="35"/>
      <c r="DQ12" s="35"/>
      <c r="DR12" s="35"/>
      <c r="DS12" s="35"/>
      <c r="DT12" s="35"/>
      <c r="DU12" s="35"/>
      <c r="DV12" s="35"/>
      <c r="DW12" s="35"/>
      <c r="DX12" s="35"/>
      <c r="DY12" s="35"/>
      <c r="DZ12" s="35"/>
      <c r="EA12" s="35"/>
      <c r="EB12" s="35"/>
      <c r="EC12" s="35"/>
      <c r="ED12" s="35"/>
      <c r="EE12" s="35"/>
      <c r="EF12" s="35"/>
      <c r="EG12" s="35"/>
      <c r="EH12" s="35"/>
      <c r="EI12" s="35"/>
      <c r="EJ12" s="35"/>
      <c r="EK12" s="35"/>
      <c r="EL12" s="35"/>
      <c r="EM12" s="35"/>
      <c r="EN12" s="35"/>
      <c r="EO12" s="35"/>
      <c r="EP12" s="35"/>
      <c r="EQ12" s="35"/>
      <c r="ER12" s="35"/>
      <c r="ES12" s="35"/>
      <c r="ET12" s="35"/>
      <c r="EU12" s="35"/>
      <c r="EV12" s="35"/>
      <c r="EW12" s="35"/>
      <c r="EX12" s="35"/>
      <c r="EY12" s="35"/>
      <c r="EZ12" s="35"/>
      <c r="FA12" s="35"/>
      <c r="FB12" s="35"/>
      <c r="FC12" s="35"/>
      <c r="FD12" s="35"/>
      <c r="FE12" s="35"/>
      <c r="FF12" s="35"/>
      <c r="FG12" s="35"/>
      <c r="FH12" s="35"/>
      <c r="FI12" s="35"/>
      <c r="FJ12" s="35"/>
      <c r="FK12" s="35"/>
      <c r="FL12" s="35"/>
      <c r="FM12" s="35"/>
      <c r="FN12" s="35"/>
      <c r="FO12" s="35"/>
      <c r="FP12" s="35"/>
      <c r="FQ12" s="35"/>
      <c r="FR12" s="35"/>
      <c r="FS12" s="35"/>
      <c r="FT12" s="35"/>
      <c r="FU12" s="35"/>
    </row>
    <row r="13" spans="1:279" s="237" customFormat="1" ht="13.5" customHeight="1" x14ac:dyDescent="0.2">
      <c r="A13" s="560"/>
      <c r="B13" s="563"/>
      <c r="C13" s="563"/>
      <c r="D13" s="563"/>
      <c r="E13" s="566"/>
      <c r="F13" s="566"/>
      <c r="G13" s="566"/>
      <c r="H13" s="572"/>
      <c r="I13" s="575"/>
      <c r="J13" s="584"/>
      <c r="K13" s="581"/>
      <c r="L13" s="581"/>
      <c r="M13" s="578"/>
      <c r="N13" s="581"/>
      <c r="O13" s="569"/>
      <c r="P13" s="569"/>
      <c r="Q13" s="569"/>
      <c r="R13" s="569"/>
      <c r="S13" s="569"/>
      <c r="T13" s="569"/>
      <c r="U13" s="569"/>
      <c r="V13" s="35"/>
      <c r="W13" s="35"/>
      <c r="X13" s="35"/>
      <c r="Y13" s="35"/>
      <c r="Z13" s="35"/>
      <c r="AA13" s="35"/>
      <c r="AB13" s="35"/>
      <c r="AC13" s="35"/>
      <c r="AD13" s="35"/>
      <c r="AE13" s="35"/>
      <c r="AF13" s="35"/>
      <c r="AG13" s="35"/>
      <c r="AH13" s="35"/>
      <c r="AI13" s="35"/>
      <c r="AJ13" s="35"/>
      <c r="AK13" s="35"/>
      <c r="AL13" s="35"/>
      <c r="AM13" s="35"/>
      <c r="AN13" s="35"/>
      <c r="AO13" s="35"/>
      <c r="AP13" s="35"/>
      <c r="AQ13" s="35"/>
      <c r="AR13" s="35"/>
      <c r="AS13" s="35"/>
      <c r="AT13" s="35"/>
      <c r="AU13" s="35"/>
      <c r="AV13" s="35"/>
      <c r="AW13" s="35"/>
      <c r="AX13" s="35"/>
      <c r="AY13" s="35"/>
      <c r="AZ13" s="35"/>
      <c r="BA13" s="35"/>
      <c r="BB13" s="35"/>
      <c r="BC13" s="35"/>
      <c r="BD13" s="35"/>
      <c r="BE13" s="35"/>
      <c r="BF13" s="35"/>
      <c r="BG13" s="35"/>
      <c r="BH13" s="35"/>
      <c r="BI13" s="35"/>
      <c r="BJ13" s="35"/>
      <c r="BK13" s="35"/>
      <c r="BL13" s="35"/>
      <c r="BM13" s="35"/>
      <c r="BN13" s="35"/>
      <c r="BO13" s="35"/>
      <c r="BP13" s="35"/>
      <c r="BQ13" s="35"/>
      <c r="BR13" s="35"/>
      <c r="BS13" s="35"/>
      <c r="BT13" s="35"/>
      <c r="BU13" s="35"/>
      <c r="BV13" s="35"/>
      <c r="BW13" s="35"/>
      <c r="BX13" s="35"/>
      <c r="BY13" s="35"/>
      <c r="BZ13" s="35"/>
      <c r="CA13" s="35"/>
      <c r="CB13" s="35"/>
      <c r="CC13" s="35"/>
      <c r="CD13" s="35"/>
      <c r="CE13" s="35"/>
      <c r="CF13" s="35"/>
      <c r="CG13" s="35"/>
      <c r="CH13" s="35"/>
      <c r="CI13" s="35"/>
      <c r="CJ13" s="35"/>
      <c r="CK13" s="35"/>
      <c r="CL13" s="35"/>
      <c r="CM13" s="35"/>
      <c r="CN13" s="35"/>
      <c r="CO13" s="35"/>
      <c r="CP13" s="35"/>
      <c r="CQ13" s="35"/>
      <c r="CR13" s="35"/>
      <c r="CS13" s="35"/>
      <c r="CT13" s="35"/>
      <c r="CU13" s="35"/>
      <c r="CV13" s="35"/>
      <c r="CW13" s="35"/>
      <c r="CX13" s="35"/>
      <c r="CY13" s="35"/>
      <c r="CZ13" s="35"/>
      <c r="DA13" s="35"/>
      <c r="DB13" s="35"/>
      <c r="DC13" s="35"/>
      <c r="DD13" s="35"/>
      <c r="DE13" s="35"/>
      <c r="DF13" s="35"/>
      <c r="DG13" s="35"/>
      <c r="DH13" s="35"/>
      <c r="DI13" s="35"/>
      <c r="DJ13" s="35"/>
      <c r="DK13" s="35"/>
      <c r="DL13" s="35"/>
      <c r="DM13" s="35"/>
      <c r="DN13" s="35"/>
      <c r="DO13" s="35"/>
      <c r="DP13" s="35"/>
      <c r="DQ13" s="35"/>
      <c r="DR13" s="35"/>
      <c r="DS13" s="35"/>
      <c r="DT13" s="35"/>
      <c r="DU13" s="35"/>
      <c r="DV13" s="35"/>
      <c r="DW13" s="35"/>
      <c r="DX13" s="35"/>
      <c r="DY13" s="35"/>
      <c r="DZ13" s="35"/>
      <c r="EA13" s="35"/>
      <c r="EB13" s="35"/>
      <c r="EC13" s="35"/>
      <c r="ED13" s="35"/>
      <c r="EE13" s="35"/>
      <c r="EF13" s="35"/>
      <c r="EG13" s="35"/>
      <c r="EH13" s="35"/>
      <c r="EI13" s="35"/>
      <c r="EJ13" s="35"/>
      <c r="EK13" s="35"/>
      <c r="EL13" s="35"/>
      <c r="EM13" s="35"/>
      <c r="EN13" s="35"/>
      <c r="EO13" s="35"/>
      <c r="EP13" s="35"/>
      <c r="EQ13" s="35"/>
      <c r="ER13" s="35"/>
      <c r="ES13" s="35"/>
      <c r="ET13" s="35"/>
      <c r="EU13" s="35"/>
      <c r="EV13" s="35"/>
      <c r="EW13" s="35"/>
      <c r="EX13" s="35"/>
      <c r="EY13" s="35"/>
      <c r="EZ13" s="35"/>
      <c r="FA13" s="35"/>
      <c r="FB13" s="35"/>
      <c r="FC13" s="35"/>
      <c r="FD13" s="35"/>
      <c r="FE13" s="35"/>
      <c r="FF13" s="35"/>
      <c r="FG13" s="35"/>
      <c r="FH13" s="35"/>
      <c r="FI13" s="35"/>
      <c r="FJ13" s="35"/>
      <c r="FK13" s="35"/>
      <c r="FL13" s="35"/>
      <c r="FM13" s="35"/>
      <c r="FN13" s="35"/>
      <c r="FO13" s="35"/>
      <c r="FP13" s="35"/>
      <c r="FQ13" s="35"/>
      <c r="FR13" s="35"/>
      <c r="FS13" s="35"/>
      <c r="FT13" s="35"/>
      <c r="FU13" s="35"/>
    </row>
    <row r="14" spans="1:279" s="237" customFormat="1" ht="238.5" customHeight="1" thickBot="1" x14ac:dyDescent="0.25">
      <c r="A14" s="561"/>
      <c r="B14" s="564"/>
      <c r="C14" s="564"/>
      <c r="D14" s="564"/>
      <c r="E14" s="567"/>
      <c r="F14" s="567"/>
      <c r="G14" s="567"/>
      <c r="H14" s="573"/>
      <c r="I14" s="576"/>
      <c r="J14" s="585"/>
      <c r="K14" s="582"/>
      <c r="L14" s="582"/>
      <c r="M14" s="579"/>
      <c r="N14" s="582"/>
      <c r="O14" s="570"/>
      <c r="P14" s="570"/>
      <c r="Q14" s="570"/>
      <c r="R14" s="570"/>
      <c r="S14" s="570"/>
      <c r="T14" s="570"/>
      <c r="U14" s="570"/>
      <c r="V14" s="35"/>
      <c r="W14" s="35"/>
      <c r="X14" s="35"/>
      <c r="Y14" s="35"/>
      <c r="Z14" s="35"/>
      <c r="AA14" s="35"/>
      <c r="AB14" s="35"/>
      <c r="AC14" s="35"/>
      <c r="AD14" s="35"/>
      <c r="AE14" s="35"/>
      <c r="AF14" s="35"/>
      <c r="AG14" s="35"/>
      <c r="AH14" s="35"/>
      <c r="AI14" s="35"/>
      <c r="AJ14" s="35"/>
      <c r="AK14" s="35"/>
      <c r="AL14" s="35"/>
      <c r="AM14" s="35"/>
      <c r="AN14" s="35"/>
      <c r="AO14" s="35"/>
      <c r="AP14" s="35"/>
      <c r="AQ14" s="35"/>
      <c r="AR14" s="35"/>
      <c r="AS14" s="35"/>
      <c r="AT14" s="35"/>
      <c r="AU14" s="35"/>
      <c r="AV14" s="35"/>
      <c r="AW14" s="35"/>
      <c r="AX14" s="35"/>
      <c r="AY14" s="35"/>
      <c r="AZ14" s="35"/>
      <c r="BA14" s="35"/>
      <c r="BB14" s="35"/>
      <c r="BC14" s="35"/>
      <c r="BD14" s="35"/>
      <c r="BE14" s="35"/>
      <c r="BF14" s="35"/>
      <c r="BG14" s="35"/>
      <c r="BH14" s="35"/>
      <c r="BI14" s="35"/>
      <c r="BJ14" s="35"/>
      <c r="BK14" s="35"/>
      <c r="BL14" s="35"/>
      <c r="BM14" s="35"/>
      <c r="BN14" s="35"/>
      <c r="BO14" s="35"/>
      <c r="BP14" s="35"/>
      <c r="BQ14" s="35"/>
      <c r="BR14" s="35"/>
      <c r="BS14" s="35"/>
      <c r="BT14" s="35"/>
      <c r="BU14" s="35"/>
      <c r="BV14" s="35"/>
      <c r="BW14" s="35"/>
      <c r="BX14" s="35"/>
      <c r="BY14" s="35"/>
      <c r="BZ14" s="35"/>
      <c r="CA14" s="35"/>
      <c r="CB14" s="35"/>
      <c r="CC14" s="35"/>
      <c r="CD14" s="35"/>
      <c r="CE14" s="35"/>
      <c r="CF14" s="35"/>
      <c r="CG14" s="35"/>
      <c r="CH14" s="35"/>
      <c r="CI14" s="35"/>
      <c r="CJ14" s="35"/>
      <c r="CK14" s="35"/>
      <c r="CL14" s="35"/>
      <c r="CM14" s="35"/>
      <c r="CN14" s="35"/>
      <c r="CO14" s="35"/>
      <c r="CP14" s="35"/>
      <c r="CQ14" s="35"/>
      <c r="CR14" s="35"/>
      <c r="CS14" s="35"/>
      <c r="CT14" s="35"/>
      <c r="CU14" s="35"/>
      <c r="CV14" s="35"/>
      <c r="CW14" s="35"/>
      <c r="CX14" s="35"/>
      <c r="CY14" s="35"/>
      <c r="CZ14" s="35"/>
      <c r="DA14" s="35"/>
      <c r="DB14" s="35"/>
      <c r="DC14" s="35"/>
      <c r="DD14" s="35"/>
      <c r="DE14" s="35"/>
      <c r="DF14" s="35"/>
      <c r="DG14" s="35"/>
      <c r="DH14" s="35"/>
      <c r="DI14" s="35"/>
      <c r="DJ14" s="35"/>
      <c r="DK14" s="35"/>
      <c r="DL14" s="35"/>
      <c r="DM14" s="35"/>
      <c r="DN14" s="35"/>
      <c r="DO14" s="35"/>
      <c r="DP14" s="35"/>
      <c r="DQ14" s="35"/>
      <c r="DR14" s="35"/>
      <c r="DS14" s="35"/>
      <c r="DT14" s="35"/>
      <c r="DU14" s="35"/>
      <c r="DV14" s="35"/>
      <c r="DW14" s="35"/>
      <c r="DX14" s="35"/>
      <c r="DY14" s="35"/>
      <c r="DZ14" s="35"/>
      <c r="EA14" s="35"/>
      <c r="EB14" s="35"/>
      <c r="EC14" s="35"/>
      <c r="ED14" s="35"/>
      <c r="EE14" s="35"/>
      <c r="EF14" s="35"/>
      <c r="EG14" s="35"/>
      <c r="EH14" s="35"/>
      <c r="EI14" s="35"/>
      <c r="EJ14" s="35"/>
      <c r="EK14" s="35"/>
      <c r="EL14" s="35"/>
      <c r="EM14" s="35"/>
      <c r="EN14" s="35"/>
      <c r="EO14" s="35"/>
      <c r="EP14" s="35"/>
      <c r="EQ14" s="35"/>
      <c r="ER14" s="35"/>
      <c r="ES14" s="35"/>
      <c r="ET14" s="35"/>
      <c r="EU14" s="35"/>
      <c r="EV14" s="35"/>
      <c r="EW14" s="35"/>
      <c r="EX14" s="35"/>
      <c r="EY14" s="35"/>
      <c r="EZ14" s="35"/>
      <c r="FA14" s="35"/>
      <c r="FB14" s="35"/>
      <c r="FC14" s="35"/>
      <c r="FD14" s="35"/>
      <c r="FE14" s="35"/>
      <c r="FF14" s="35"/>
      <c r="FG14" s="35"/>
      <c r="FH14" s="35"/>
      <c r="FI14" s="35"/>
      <c r="FJ14" s="35"/>
      <c r="FK14" s="35"/>
      <c r="FL14" s="35"/>
      <c r="FM14" s="35"/>
      <c r="FN14" s="35"/>
      <c r="FO14" s="35"/>
      <c r="FP14" s="35"/>
      <c r="FQ14" s="35"/>
      <c r="FR14" s="35"/>
      <c r="FS14" s="35"/>
      <c r="FT14" s="35"/>
      <c r="FU14" s="35"/>
    </row>
    <row r="15" spans="1:279" s="237" customFormat="1" ht="15" customHeight="1" x14ac:dyDescent="0.2">
      <c r="A15" s="559">
        <f>'Mapa Final'!A15</f>
        <v>2</v>
      </c>
      <c r="B15" s="562" t="str">
        <f>'Mapa Final'!B15</f>
        <v>No realización de Audiencias</v>
      </c>
      <c r="C15" s="562" t="str">
        <f>'Mapa Final'!C15</f>
        <v>Vulneración de los derechos fundamentales de los ciudadanos</v>
      </c>
      <c r="D15" s="562" t="str">
        <f>'Mapa Final'!D15</f>
        <v>1.Inasistencia de las partes interesadas.
2.Programación de audiencias sin tener en cuenta tiempos de duración para su realización.
3.Falta de comunicación oportuna o errores en la notificación a las partes interesadas externas
4.Carencia de internet y  conectividad adecuada para los  equipos en las sedes judiciales y salas de audiencias.
5.Desactualización de la información suministrada por el usuario para la debida citación.
6. Falta de herramientas tecnológicas que permitan el buen desarrollo de la audiencia (Sistema de Grabación, Software, Hardware etc.)</v>
      </c>
      <c r="E15" s="565" t="str">
        <f>'Mapa Final'!E15</f>
        <v>Inasistencia de las partes interesadas para la realización de las audiencias.</v>
      </c>
      <c r="F15" s="565" t="str">
        <f>'Mapa Final'!F15</f>
        <v>Posibilidad de vulneración de los derechos fundamentales de los ciudadanos  debido al Incumplimiento de las partes interesadas para la realización de las audiencias.</v>
      </c>
      <c r="G15" s="565" t="str">
        <f>'Mapa Final'!G15</f>
        <v>Usuarios, productos y prácticas organizacionales</v>
      </c>
      <c r="H15" s="571" t="str">
        <f>'Mapa Final'!I15</f>
        <v>Muy Alta</v>
      </c>
      <c r="I15" s="574" t="str">
        <f>'Mapa Final'!L15</f>
        <v>Mayor</v>
      </c>
      <c r="J15" s="583" t="str">
        <f>'Mapa Final'!N15</f>
        <v xml:space="preserve">Alto </v>
      </c>
      <c r="K15" s="580" t="str">
        <f>'Mapa Final'!AA15</f>
        <v>Media</v>
      </c>
      <c r="L15" s="580" t="str">
        <f>'Mapa Final'!AE15</f>
        <v>Mayor</v>
      </c>
      <c r="M15" s="577" t="str">
        <f>'Mapa Final'!AG15</f>
        <v xml:space="preserve">Alto </v>
      </c>
      <c r="N15" s="580" t="str">
        <f>'Mapa Final'!AH15</f>
        <v>Evitar</v>
      </c>
      <c r="O15" s="568"/>
      <c r="P15" s="568"/>
      <c r="Q15" s="568"/>
      <c r="R15" s="568"/>
      <c r="S15" s="568"/>
      <c r="T15" s="568"/>
      <c r="U15" s="568"/>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5"/>
      <c r="BK15" s="35"/>
      <c r="BL15" s="35"/>
      <c r="BM15" s="35"/>
      <c r="BN15" s="35"/>
      <c r="BO15" s="35"/>
      <c r="BP15" s="35"/>
      <c r="BQ15" s="35"/>
      <c r="BR15" s="35"/>
      <c r="BS15" s="35"/>
      <c r="BT15" s="35"/>
      <c r="BU15" s="35"/>
      <c r="BV15" s="35"/>
      <c r="BW15" s="35"/>
      <c r="BX15" s="35"/>
      <c r="BY15" s="35"/>
      <c r="BZ15" s="35"/>
      <c r="CA15" s="35"/>
      <c r="CB15" s="35"/>
      <c r="CC15" s="35"/>
      <c r="CD15" s="35"/>
      <c r="CE15" s="35"/>
      <c r="CF15" s="35"/>
      <c r="CG15" s="35"/>
      <c r="CH15" s="35"/>
      <c r="CI15" s="35"/>
      <c r="CJ15" s="35"/>
      <c r="CK15" s="35"/>
      <c r="CL15" s="35"/>
      <c r="CM15" s="35"/>
      <c r="CN15" s="35"/>
      <c r="CO15" s="35"/>
      <c r="CP15" s="35"/>
      <c r="CQ15" s="35"/>
      <c r="CR15" s="35"/>
      <c r="CS15" s="35"/>
      <c r="CT15" s="35"/>
      <c r="CU15" s="35"/>
      <c r="CV15" s="35"/>
      <c r="CW15" s="35"/>
      <c r="CX15" s="35"/>
      <c r="CY15" s="35"/>
      <c r="CZ15" s="35"/>
      <c r="DA15" s="35"/>
      <c r="DB15" s="35"/>
      <c r="DC15" s="35"/>
      <c r="DD15" s="35"/>
      <c r="DE15" s="35"/>
      <c r="DF15" s="35"/>
      <c r="DG15" s="35"/>
      <c r="DH15" s="35"/>
      <c r="DI15" s="35"/>
      <c r="DJ15" s="35"/>
      <c r="DK15" s="35"/>
      <c r="DL15" s="35"/>
      <c r="DM15" s="35"/>
      <c r="DN15" s="35"/>
      <c r="DO15" s="35"/>
      <c r="DP15" s="35"/>
      <c r="DQ15" s="35"/>
      <c r="DR15" s="35"/>
      <c r="DS15" s="35"/>
      <c r="DT15" s="35"/>
      <c r="DU15" s="35"/>
      <c r="DV15" s="35"/>
      <c r="DW15" s="35"/>
      <c r="DX15" s="35"/>
      <c r="DY15" s="35"/>
      <c r="DZ15" s="35"/>
      <c r="EA15" s="35"/>
      <c r="EB15" s="35"/>
      <c r="EC15" s="35"/>
      <c r="ED15" s="35"/>
      <c r="EE15" s="35"/>
      <c r="EF15" s="35"/>
      <c r="EG15" s="35"/>
      <c r="EH15" s="35"/>
      <c r="EI15" s="35"/>
      <c r="EJ15" s="35"/>
      <c r="EK15" s="35"/>
      <c r="EL15" s="35"/>
      <c r="EM15" s="35"/>
      <c r="EN15" s="35"/>
      <c r="EO15" s="35"/>
      <c r="EP15" s="35"/>
      <c r="EQ15" s="35"/>
      <c r="ER15" s="35"/>
      <c r="ES15" s="35"/>
      <c r="ET15" s="35"/>
      <c r="EU15" s="35"/>
      <c r="EV15" s="35"/>
      <c r="EW15" s="35"/>
      <c r="EX15" s="35"/>
      <c r="EY15" s="35"/>
      <c r="EZ15" s="35"/>
      <c r="FA15" s="35"/>
      <c r="FB15" s="35"/>
      <c r="FC15" s="35"/>
      <c r="FD15" s="35"/>
      <c r="FE15" s="35"/>
      <c r="FF15" s="35"/>
      <c r="FG15" s="35"/>
      <c r="FH15" s="35"/>
      <c r="FI15" s="35"/>
      <c r="FJ15" s="35"/>
      <c r="FK15" s="35"/>
      <c r="FL15" s="35"/>
      <c r="FM15" s="35"/>
      <c r="FN15" s="35"/>
      <c r="FO15" s="35"/>
      <c r="FP15" s="35"/>
      <c r="FQ15" s="35"/>
      <c r="FR15" s="35"/>
      <c r="FS15" s="35"/>
      <c r="FT15" s="35"/>
      <c r="FU15" s="35"/>
    </row>
    <row r="16" spans="1:279" s="237" customFormat="1" ht="13.5" customHeight="1" x14ac:dyDescent="0.2">
      <c r="A16" s="560"/>
      <c r="B16" s="563"/>
      <c r="C16" s="563"/>
      <c r="D16" s="563"/>
      <c r="E16" s="566"/>
      <c r="F16" s="566"/>
      <c r="G16" s="566"/>
      <c r="H16" s="572"/>
      <c r="I16" s="575"/>
      <c r="J16" s="584"/>
      <c r="K16" s="581"/>
      <c r="L16" s="581"/>
      <c r="M16" s="578"/>
      <c r="N16" s="581"/>
      <c r="O16" s="569"/>
      <c r="P16" s="569"/>
      <c r="Q16" s="569"/>
      <c r="R16" s="569"/>
      <c r="S16" s="569"/>
      <c r="T16" s="569"/>
      <c r="U16" s="569"/>
      <c r="V16" s="35"/>
      <c r="W16" s="35"/>
      <c r="X16" s="35"/>
      <c r="Y16" s="35"/>
      <c r="Z16" s="35"/>
      <c r="AA16" s="35"/>
      <c r="AB16" s="35"/>
      <c r="AC16" s="35"/>
      <c r="AD16" s="35"/>
      <c r="AE16" s="35"/>
      <c r="AF16" s="35"/>
      <c r="AG16" s="35"/>
      <c r="AH16" s="35"/>
      <c r="AI16" s="35"/>
      <c r="AJ16" s="35"/>
      <c r="AK16" s="35"/>
      <c r="AL16" s="35"/>
      <c r="AM16" s="35"/>
      <c r="AN16" s="35"/>
      <c r="AO16" s="35"/>
      <c r="AP16" s="35"/>
      <c r="AQ16" s="35"/>
      <c r="AR16" s="35"/>
      <c r="AS16" s="35"/>
      <c r="AT16" s="35"/>
      <c r="AU16" s="35"/>
      <c r="AV16" s="35"/>
      <c r="AW16" s="35"/>
      <c r="AX16" s="35"/>
      <c r="AY16" s="35"/>
      <c r="AZ16" s="35"/>
      <c r="BA16" s="35"/>
      <c r="BB16" s="35"/>
      <c r="BC16" s="35"/>
      <c r="BD16" s="35"/>
      <c r="BE16" s="35"/>
      <c r="BF16" s="35"/>
      <c r="BG16" s="35"/>
      <c r="BH16" s="35"/>
      <c r="BI16" s="35"/>
      <c r="BJ16" s="35"/>
      <c r="BK16" s="35"/>
      <c r="BL16" s="35"/>
      <c r="BM16" s="35"/>
      <c r="BN16" s="35"/>
      <c r="BO16" s="35"/>
      <c r="BP16" s="35"/>
      <c r="BQ16" s="35"/>
      <c r="BR16" s="35"/>
      <c r="BS16" s="35"/>
      <c r="BT16" s="35"/>
      <c r="BU16" s="35"/>
      <c r="BV16" s="35"/>
      <c r="BW16" s="35"/>
      <c r="BX16" s="35"/>
      <c r="BY16" s="35"/>
      <c r="BZ16" s="35"/>
      <c r="CA16" s="35"/>
      <c r="CB16" s="35"/>
      <c r="CC16" s="35"/>
      <c r="CD16" s="35"/>
      <c r="CE16" s="35"/>
      <c r="CF16" s="35"/>
      <c r="CG16" s="35"/>
      <c r="CH16" s="35"/>
      <c r="CI16" s="35"/>
      <c r="CJ16" s="35"/>
      <c r="CK16" s="35"/>
      <c r="CL16" s="35"/>
      <c r="CM16" s="35"/>
      <c r="CN16" s="35"/>
      <c r="CO16" s="35"/>
      <c r="CP16" s="35"/>
      <c r="CQ16" s="35"/>
      <c r="CR16" s="35"/>
      <c r="CS16" s="35"/>
      <c r="CT16" s="35"/>
      <c r="CU16" s="35"/>
      <c r="CV16" s="35"/>
      <c r="CW16" s="35"/>
      <c r="CX16" s="35"/>
      <c r="CY16" s="35"/>
      <c r="CZ16" s="35"/>
      <c r="DA16" s="35"/>
      <c r="DB16" s="35"/>
      <c r="DC16" s="35"/>
      <c r="DD16" s="35"/>
      <c r="DE16" s="35"/>
      <c r="DF16" s="35"/>
      <c r="DG16" s="35"/>
      <c r="DH16" s="35"/>
      <c r="DI16" s="35"/>
      <c r="DJ16" s="35"/>
      <c r="DK16" s="35"/>
      <c r="DL16" s="35"/>
      <c r="DM16" s="35"/>
      <c r="DN16" s="35"/>
      <c r="DO16" s="35"/>
      <c r="DP16" s="35"/>
      <c r="DQ16" s="35"/>
      <c r="DR16" s="35"/>
      <c r="DS16" s="35"/>
      <c r="DT16" s="35"/>
      <c r="DU16" s="35"/>
      <c r="DV16" s="35"/>
      <c r="DW16" s="35"/>
      <c r="DX16" s="35"/>
      <c r="DY16" s="35"/>
      <c r="DZ16" s="35"/>
      <c r="EA16" s="35"/>
      <c r="EB16" s="35"/>
      <c r="EC16" s="35"/>
      <c r="ED16" s="35"/>
      <c r="EE16" s="35"/>
      <c r="EF16" s="35"/>
      <c r="EG16" s="35"/>
      <c r="EH16" s="35"/>
      <c r="EI16" s="35"/>
      <c r="EJ16" s="35"/>
      <c r="EK16" s="35"/>
      <c r="EL16" s="35"/>
      <c r="EM16" s="35"/>
      <c r="EN16" s="35"/>
      <c r="EO16" s="35"/>
      <c r="EP16" s="35"/>
      <c r="EQ16" s="35"/>
      <c r="ER16" s="35"/>
      <c r="ES16" s="35"/>
      <c r="ET16" s="35"/>
      <c r="EU16" s="35"/>
      <c r="EV16" s="35"/>
      <c r="EW16" s="35"/>
      <c r="EX16" s="35"/>
      <c r="EY16" s="35"/>
      <c r="EZ16" s="35"/>
      <c r="FA16" s="35"/>
      <c r="FB16" s="35"/>
      <c r="FC16" s="35"/>
      <c r="FD16" s="35"/>
      <c r="FE16" s="35"/>
      <c r="FF16" s="35"/>
      <c r="FG16" s="35"/>
      <c r="FH16" s="35"/>
      <c r="FI16" s="35"/>
      <c r="FJ16" s="35"/>
      <c r="FK16" s="35"/>
      <c r="FL16" s="35"/>
      <c r="FM16" s="35"/>
      <c r="FN16" s="35"/>
      <c r="FO16" s="35"/>
      <c r="FP16" s="35"/>
      <c r="FQ16" s="35"/>
      <c r="FR16" s="35"/>
      <c r="FS16" s="35"/>
      <c r="FT16" s="35"/>
      <c r="FU16" s="35"/>
    </row>
    <row r="17" spans="1:177" s="237" customFormat="1" ht="13.5" customHeight="1" x14ac:dyDescent="0.2">
      <c r="A17" s="560"/>
      <c r="B17" s="563"/>
      <c r="C17" s="563"/>
      <c r="D17" s="563"/>
      <c r="E17" s="566"/>
      <c r="F17" s="566"/>
      <c r="G17" s="566"/>
      <c r="H17" s="572"/>
      <c r="I17" s="575"/>
      <c r="J17" s="584"/>
      <c r="K17" s="581"/>
      <c r="L17" s="581"/>
      <c r="M17" s="578"/>
      <c r="N17" s="581"/>
      <c r="O17" s="569"/>
      <c r="P17" s="569"/>
      <c r="Q17" s="569"/>
      <c r="R17" s="569"/>
      <c r="S17" s="569"/>
      <c r="T17" s="569"/>
      <c r="U17" s="569"/>
      <c r="V17" s="35"/>
      <c r="W17" s="35"/>
      <c r="X17" s="35"/>
      <c r="Y17" s="35"/>
      <c r="Z17" s="35"/>
      <c r="AA17" s="35"/>
      <c r="AB17" s="35"/>
      <c r="AC17" s="35"/>
      <c r="AD17" s="35"/>
      <c r="AE17" s="35"/>
      <c r="AF17" s="35"/>
      <c r="AG17" s="35"/>
      <c r="AH17" s="35"/>
      <c r="AI17" s="35"/>
      <c r="AJ17" s="35"/>
      <c r="AK17" s="35"/>
      <c r="AL17" s="35"/>
      <c r="AM17" s="35"/>
      <c r="AN17" s="35"/>
      <c r="AO17" s="35"/>
      <c r="AP17" s="35"/>
      <c r="AQ17" s="35"/>
      <c r="AR17" s="35"/>
      <c r="AS17" s="35"/>
      <c r="AT17" s="35"/>
      <c r="AU17" s="35"/>
      <c r="AV17" s="35"/>
      <c r="AW17" s="35"/>
      <c r="AX17" s="35"/>
      <c r="AY17" s="35"/>
      <c r="AZ17" s="35"/>
      <c r="BA17" s="35"/>
      <c r="BB17" s="35"/>
      <c r="BC17" s="35"/>
      <c r="BD17" s="35"/>
      <c r="BE17" s="35"/>
      <c r="BF17" s="35"/>
      <c r="BG17" s="35"/>
      <c r="BH17" s="35"/>
      <c r="BI17" s="35"/>
      <c r="BJ17" s="35"/>
      <c r="BK17" s="35"/>
      <c r="BL17" s="35"/>
      <c r="BM17" s="35"/>
      <c r="BN17" s="35"/>
      <c r="BO17" s="35"/>
      <c r="BP17" s="35"/>
      <c r="BQ17" s="35"/>
      <c r="BR17" s="35"/>
      <c r="BS17" s="35"/>
      <c r="BT17" s="35"/>
      <c r="BU17" s="35"/>
      <c r="BV17" s="35"/>
      <c r="BW17" s="35"/>
      <c r="BX17" s="35"/>
      <c r="BY17" s="35"/>
      <c r="BZ17" s="35"/>
      <c r="CA17" s="35"/>
      <c r="CB17" s="35"/>
      <c r="CC17" s="35"/>
      <c r="CD17" s="35"/>
      <c r="CE17" s="35"/>
      <c r="CF17" s="35"/>
      <c r="CG17" s="35"/>
      <c r="CH17" s="35"/>
      <c r="CI17" s="35"/>
      <c r="CJ17" s="35"/>
      <c r="CK17" s="35"/>
      <c r="CL17" s="35"/>
      <c r="CM17" s="35"/>
      <c r="CN17" s="35"/>
      <c r="CO17" s="35"/>
      <c r="CP17" s="35"/>
      <c r="CQ17" s="35"/>
      <c r="CR17" s="35"/>
      <c r="CS17" s="35"/>
      <c r="CT17" s="35"/>
      <c r="CU17" s="35"/>
      <c r="CV17" s="35"/>
      <c r="CW17" s="35"/>
      <c r="CX17" s="35"/>
      <c r="CY17" s="35"/>
      <c r="CZ17" s="35"/>
      <c r="DA17" s="35"/>
      <c r="DB17" s="35"/>
      <c r="DC17" s="35"/>
      <c r="DD17" s="35"/>
      <c r="DE17" s="35"/>
      <c r="DF17" s="35"/>
      <c r="DG17" s="35"/>
      <c r="DH17" s="35"/>
      <c r="DI17" s="35"/>
      <c r="DJ17" s="35"/>
      <c r="DK17" s="35"/>
      <c r="DL17" s="35"/>
      <c r="DM17" s="35"/>
      <c r="DN17" s="35"/>
      <c r="DO17" s="35"/>
      <c r="DP17" s="35"/>
      <c r="DQ17" s="35"/>
      <c r="DR17" s="35"/>
      <c r="DS17" s="35"/>
      <c r="DT17" s="35"/>
      <c r="DU17" s="35"/>
      <c r="DV17" s="35"/>
      <c r="DW17" s="35"/>
      <c r="DX17" s="35"/>
      <c r="DY17" s="35"/>
      <c r="DZ17" s="35"/>
      <c r="EA17" s="35"/>
      <c r="EB17" s="35"/>
      <c r="EC17" s="35"/>
      <c r="ED17" s="35"/>
      <c r="EE17" s="35"/>
      <c r="EF17" s="35"/>
      <c r="EG17" s="35"/>
      <c r="EH17" s="35"/>
      <c r="EI17" s="35"/>
      <c r="EJ17" s="35"/>
      <c r="EK17" s="35"/>
      <c r="EL17" s="35"/>
      <c r="EM17" s="35"/>
      <c r="EN17" s="35"/>
      <c r="EO17" s="35"/>
      <c r="EP17" s="35"/>
      <c r="EQ17" s="35"/>
      <c r="ER17" s="35"/>
      <c r="ES17" s="35"/>
      <c r="ET17" s="35"/>
      <c r="EU17" s="35"/>
      <c r="EV17" s="35"/>
      <c r="EW17" s="35"/>
      <c r="EX17" s="35"/>
      <c r="EY17" s="35"/>
      <c r="EZ17" s="35"/>
      <c r="FA17" s="35"/>
      <c r="FB17" s="35"/>
      <c r="FC17" s="35"/>
      <c r="FD17" s="35"/>
      <c r="FE17" s="35"/>
      <c r="FF17" s="35"/>
      <c r="FG17" s="35"/>
      <c r="FH17" s="35"/>
      <c r="FI17" s="35"/>
      <c r="FJ17" s="35"/>
      <c r="FK17" s="35"/>
      <c r="FL17" s="35"/>
      <c r="FM17" s="35"/>
      <c r="FN17" s="35"/>
      <c r="FO17" s="35"/>
      <c r="FP17" s="35"/>
      <c r="FQ17" s="35"/>
      <c r="FR17" s="35"/>
      <c r="FS17" s="35"/>
      <c r="FT17" s="35"/>
      <c r="FU17" s="35"/>
    </row>
    <row r="18" spans="1:177" s="237" customFormat="1" ht="13.5" customHeight="1" x14ac:dyDescent="0.2">
      <c r="A18" s="560"/>
      <c r="B18" s="563"/>
      <c r="C18" s="563"/>
      <c r="D18" s="563"/>
      <c r="E18" s="566"/>
      <c r="F18" s="566"/>
      <c r="G18" s="566"/>
      <c r="H18" s="572"/>
      <c r="I18" s="575"/>
      <c r="J18" s="584"/>
      <c r="K18" s="581"/>
      <c r="L18" s="581"/>
      <c r="M18" s="578"/>
      <c r="N18" s="581"/>
      <c r="O18" s="569"/>
      <c r="P18" s="569"/>
      <c r="Q18" s="569"/>
      <c r="R18" s="569"/>
      <c r="S18" s="569"/>
      <c r="T18" s="569"/>
      <c r="U18" s="569"/>
      <c r="V18" s="35"/>
      <c r="W18" s="35"/>
      <c r="X18" s="35"/>
      <c r="Y18" s="35"/>
      <c r="Z18" s="35"/>
      <c r="AA18" s="35"/>
      <c r="AB18" s="35"/>
      <c r="AC18" s="35"/>
      <c r="AD18" s="35"/>
      <c r="AE18" s="35"/>
      <c r="AF18" s="35"/>
      <c r="AG18" s="35"/>
      <c r="AH18" s="35"/>
      <c r="AI18" s="35"/>
      <c r="AJ18" s="35"/>
      <c r="AK18" s="35"/>
      <c r="AL18" s="35"/>
      <c r="AM18" s="35"/>
      <c r="AN18" s="35"/>
      <c r="AO18" s="35"/>
      <c r="AP18" s="35"/>
      <c r="AQ18" s="35"/>
      <c r="AR18" s="35"/>
      <c r="AS18" s="35"/>
      <c r="AT18" s="35"/>
      <c r="AU18" s="35"/>
      <c r="AV18" s="35"/>
      <c r="AW18" s="35"/>
      <c r="AX18" s="35"/>
      <c r="AY18" s="35"/>
      <c r="AZ18" s="35"/>
      <c r="BA18" s="35"/>
      <c r="BB18" s="35"/>
      <c r="BC18" s="35"/>
      <c r="BD18" s="35"/>
      <c r="BE18" s="35"/>
      <c r="BF18" s="35"/>
      <c r="BG18" s="35"/>
      <c r="BH18" s="35"/>
      <c r="BI18" s="35"/>
      <c r="BJ18" s="35"/>
      <c r="BK18" s="35"/>
      <c r="BL18" s="35"/>
      <c r="BM18" s="35"/>
      <c r="BN18" s="35"/>
      <c r="BO18" s="35"/>
      <c r="BP18" s="35"/>
      <c r="BQ18" s="35"/>
      <c r="BR18" s="35"/>
      <c r="BS18" s="35"/>
      <c r="BT18" s="35"/>
      <c r="BU18" s="35"/>
      <c r="BV18" s="35"/>
      <c r="BW18" s="35"/>
      <c r="BX18" s="35"/>
      <c r="BY18" s="35"/>
      <c r="BZ18" s="35"/>
      <c r="CA18" s="35"/>
      <c r="CB18" s="35"/>
      <c r="CC18" s="35"/>
      <c r="CD18" s="35"/>
      <c r="CE18" s="35"/>
      <c r="CF18" s="35"/>
      <c r="CG18" s="35"/>
      <c r="CH18" s="35"/>
      <c r="CI18" s="35"/>
      <c r="CJ18" s="35"/>
      <c r="CK18" s="35"/>
      <c r="CL18" s="35"/>
      <c r="CM18" s="35"/>
      <c r="CN18" s="35"/>
      <c r="CO18" s="35"/>
      <c r="CP18" s="35"/>
      <c r="CQ18" s="35"/>
      <c r="CR18" s="35"/>
      <c r="CS18" s="35"/>
      <c r="CT18" s="35"/>
      <c r="CU18" s="35"/>
      <c r="CV18" s="35"/>
      <c r="CW18" s="35"/>
      <c r="CX18" s="35"/>
      <c r="CY18" s="35"/>
      <c r="CZ18" s="35"/>
      <c r="DA18" s="35"/>
      <c r="DB18" s="35"/>
      <c r="DC18" s="35"/>
      <c r="DD18" s="35"/>
      <c r="DE18" s="35"/>
      <c r="DF18" s="35"/>
      <c r="DG18" s="35"/>
      <c r="DH18" s="35"/>
      <c r="DI18" s="35"/>
      <c r="DJ18" s="35"/>
      <c r="DK18" s="35"/>
      <c r="DL18" s="35"/>
      <c r="DM18" s="35"/>
      <c r="DN18" s="35"/>
      <c r="DO18" s="35"/>
      <c r="DP18" s="35"/>
      <c r="DQ18" s="35"/>
      <c r="DR18" s="35"/>
      <c r="DS18" s="35"/>
      <c r="DT18" s="35"/>
      <c r="DU18" s="35"/>
      <c r="DV18" s="35"/>
      <c r="DW18" s="35"/>
      <c r="DX18" s="35"/>
      <c r="DY18" s="35"/>
      <c r="DZ18" s="35"/>
      <c r="EA18" s="35"/>
      <c r="EB18" s="35"/>
      <c r="EC18" s="35"/>
      <c r="ED18" s="35"/>
      <c r="EE18" s="35"/>
      <c r="EF18" s="35"/>
      <c r="EG18" s="35"/>
      <c r="EH18" s="35"/>
      <c r="EI18" s="35"/>
      <c r="EJ18" s="35"/>
      <c r="EK18" s="35"/>
      <c r="EL18" s="35"/>
      <c r="EM18" s="35"/>
      <c r="EN18" s="35"/>
      <c r="EO18" s="35"/>
      <c r="EP18" s="35"/>
      <c r="EQ18" s="35"/>
      <c r="ER18" s="35"/>
      <c r="ES18" s="35"/>
      <c r="ET18" s="35"/>
      <c r="EU18" s="35"/>
      <c r="EV18" s="35"/>
      <c r="EW18" s="35"/>
      <c r="EX18" s="35"/>
      <c r="EY18" s="35"/>
      <c r="EZ18" s="35"/>
      <c r="FA18" s="35"/>
      <c r="FB18" s="35"/>
      <c r="FC18" s="35"/>
      <c r="FD18" s="35"/>
      <c r="FE18" s="35"/>
      <c r="FF18" s="35"/>
      <c r="FG18" s="35"/>
      <c r="FH18" s="35"/>
      <c r="FI18" s="35"/>
      <c r="FJ18" s="35"/>
      <c r="FK18" s="35"/>
      <c r="FL18" s="35"/>
      <c r="FM18" s="35"/>
      <c r="FN18" s="35"/>
      <c r="FO18" s="35"/>
      <c r="FP18" s="35"/>
      <c r="FQ18" s="35"/>
      <c r="FR18" s="35"/>
      <c r="FS18" s="35"/>
      <c r="FT18" s="35"/>
      <c r="FU18" s="35"/>
    </row>
    <row r="19" spans="1:177" s="237" customFormat="1" ht="255.75" customHeight="1" thickBot="1" x14ac:dyDescent="0.25">
      <c r="A19" s="561"/>
      <c r="B19" s="564"/>
      <c r="C19" s="564"/>
      <c r="D19" s="564"/>
      <c r="E19" s="567"/>
      <c r="F19" s="567"/>
      <c r="G19" s="567"/>
      <c r="H19" s="573"/>
      <c r="I19" s="576"/>
      <c r="J19" s="585"/>
      <c r="K19" s="582"/>
      <c r="L19" s="582"/>
      <c r="M19" s="579"/>
      <c r="N19" s="582"/>
      <c r="O19" s="570"/>
      <c r="P19" s="570"/>
      <c r="Q19" s="570"/>
      <c r="R19" s="570"/>
      <c r="S19" s="570"/>
      <c r="T19" s="570"/>
      <c r="U19" s="570"/>
      <c r="V19" s="35"/>
      <c r="W19" s="35"/>
      <c r="X19" s="35"/>
      <c r="Y19" s="35"/>
      <c r="Z19" s="35"/>
      <c r="AA19" s="35"/>
      <c r="AB19" s="35"/>
      <c r="AC19" s="35"/>
      <c r="AD19" s="35"/>
      <c r="AE19" s="35"/>
      <c r="AF19" s="35"/>
      <c r="AG19" s="35"/>
      <c r="AH19" s="35"/>
      <c r="AI19" s="35"/>
      <c r="AJ19" s="35"/>
      <c r="AK19" s="35"/>
      <c r="AL19" s="35"/>
      <c r="AM19" s="35"/>
      <c r="AN19" s="35"/>
      <c r="AO19" s="35"/>
      <c r="AP19" s="35"/>
      <c r="AQ19" s="35"/>
      <c r="AR19" s="35"/>
      <c r="AS19" s="35"/>
      <c r="AT19" s="35"/>
      <c r="AU19" s="35"/>
      <c r="AV19" s="35"/>
      <c r="AW19" s="35"/>
      <c r="AX19" s="35"/>
      <c r="AY19" s="35"/>
      <c r="AZ19" s="35"/>
      <c r="BA19" s="35"/>
      <c r="BB19" s="35"/>
      <c r="BC19" s="35"/>
      <c r="BD19" s="35"/>
      <c r="BE19" s="35"/>
      <c r="BF19" s="35"/>
      <c r="BG19" s="35"/>
      <c r="BH19" s="35"/>
      <c r="BI19" s="35"/>
      <c r="BJ19" s="35"/>
      <c r="BK19" s="35"/>
      <c r="BL19" s="35"/>
      <c r="BM19" s="35"/>
      <c r="BN19" s="35"/>
      <c r="BO19" s="35"/>
      <c r="BP19" s="35"/>
      <c r="BQ19" s="35"/>
      <c r="BR19" s="35"/>
      <c r="BS19" s="35"/>
      <c r="BT19" s="35"/>
      <c r="BU19" s="35"/>
      <c r="BV19" s="35"/>
      <c r="BW19" s="35"/>
      <c r="BX19" s="35"/>
      <c r="BY19" s="35"/>
      <c r="BZ19" s="35"/>
      <c r="CA19" s="35"/>
      <c r="CB19" s="35"/>
      <c r="CC19" s="35"/>
      <c r="CD19" s="35"/>
      <c r="CE19" s="35"/>
      <c r="CF19" s="35"/>
      <c r="CG19" s="35"/>
      <c r="CH19" s="35"/>
      <c r="CI19" s="35"/>
      <c r="CJ19" s="35"/>
      <c r="CK19" s="35"/>
      <c r="CL19" s="35"/>
      <c r="CM19" s="35"/>
      <c r="CN19" s="35"/>
      <c r="CO19" s="35"/>
      <c r="CP19" s="35"/>
      <c r="CQ19" s="35"/>
      <c r="CR19" s="35"/>
      <c r="CS19" s="35"/>
      <c r="CT19" s="35"/>
      <c r="CU19" s="35"/>
      <c r="CV19" s="35"/>
      <c r="CW19" s="35"/>
      <c r="CX19" s="35"/>
      <c r="CY19" s="35"/>
      <c r="CZ19" s="35"/>
      <c r="DA19" s="35"/>
      <c r="DB19" s="35"/>
      <c r="DC19" s="35"/>
      <c r="DD19" s="35"/>
      <c r="DE19" s="35"/>
      <c r="DF19" s="35"/>
      <c r="DG19" s="35"/>
      <c r="DH19" s="35"/>
      <c r="DI19" s="35"/>
      <c r="DJ19" s="35"/>
      <c r="DK19" s="35"/>
      <c r="DL19" s="35"/>
      <c r="DM19" s="35"/>
      <c r="DN19" s="35"/>
      <c r="DO19" s="35"/>
      <c r="DP19" s="35"/>
      <c r="DQ19" s="35"/>
      <c r="DR19" s="35"/>
      <c r="DS19" s="35"/>
      <c r="DT19" s="35"/>
      <c r="DU19" s="35"/>
      <c r="DV19" s="35"/>
      <c r="DW19" s="35"/>
      <c r="DX19" s="35"/>
      <c r="DY19" s="35"/>
      <c r="DZ19" s="35"/>
      <c r="EA19" s="35"/>
      <c r="EB19" s="35"/>
      <c r="EC19" s="35"/>
      <c r="ED19" s="35"/>
      <c r="EE19" s="35"/>
      <c r="EF19" s="35"/>
      <c r="EG19" s="35"/>
      <c r="EH19" s="35"/>
      <c r="EI19" s="35"/>
      <c r="EJ19" s="35"/>
      <c r="EK19" s="35"/>
      <c r="EL19" s="35"/>
      <c r="EM19" s="35"/>
      <c r="EN19" s="35"/>
      <c r="EO19" s="35"/>
      <c r="EP19" s="35"/>
      <c r="EQ19" s="35"/>
      <c r="ER19" s="35"/>
      <c r="ES19" s="35"/>
      <c r="ET19" s="35"/>
      <c r="EU19" s="35"/>
      <c r="EV19" s="35"/>
      <c r="EW19" s="35"/>
      <c r="EX19" s="35"/>
      <c r="EY19" s="35"/>
      <c r="EZ19" s="35"/>
      <c r="FA19" s="35"/>
      <c r="FB19" s="35"/>
      <c r="FC19" s="35"/>
      <c r="FD19" s="35"/>
      <c r="FE19" s="35"/>
      <c r="FF19" s="35"/>
      <c r="FG19" s="35"/>
      <c r="FH19" s="35"/>
      <c r="FI19" s="35"/>
      <c r="FJ19" s="35"/>
      <c r="FK19" s="35"/>
      <c r="FL19" s="35"/>
      <c r="FM19" s="35"/>
      <c r="FN19" s="35"/>
      <c r="FO19" s="35"/>
      <c r="FP19" s="35"/>
      <c r="FQ19" s="35"/>
      <c r="FR19" s="35"/>
      <c r="FS19" s="35"/>
      <c r="FT19" s="35"/>
      <c r="FU19" s="35"/>
    </row>
    <row r="20" spans="1:177" ht="15" customHeight="1" x14ac:dyDescent="0.25">
      <c r="A20" s="559">
        <f>'Mapa Final'!A20</f>
        <v>3</v>
      </c>
      <c r="B20" s="562" t="str">
        <f>'Mapa Final'!B20</f>
        <v xml:space="preserve">Represamiento de procesos Judiciales y/o solicitudes  sin resolver </v>
      </c>
      <c r="C20" s="562" t="str">
        <f>'Mapa Final'!C20</f>
        <v>Afectación en la Prestación del Servicio de Justicia</v>
      </c>
      <c r="D20" s="562" t="str">
        <f>'Mapa Final'!D20</f>
        <v>1.Alto  volumen  de procesos y trámites procesales.
2.Complejidad de los procesos judiciales.
3.Insuficiencia de personal para la carga laboral presentada.
4.Deficiencia en las competencias necesarias del personal asignado. 
5.Insuficiencia o fallas en los equipos (hardware y software) para realizar el trabajo presencial y  virtual.
6.Falta de planeación  para el desarrollo de las tareas propias del despacho y/o centro de servicios.</v>
      </c>
      <c r="E20" s="565" t="str">
        <f>'Mapa Final'!E20</f>
        <v>Alto  volumen  de procesos y  trámites procesales.</v>
      </c>
      <c r="F20" s="565" t="str">
        <f>'Mapa Final'!F20</f>
        <v>Posibilidad de Represamiento de procesos Judiciales y/o solicitudes  sin resolver, debido a alto  volumen  de procesos y  trámites procesales.</v>
      </c>
      <c r="G20" s="565" t="str">
        <f>'Mapa Final'!G20</f>
        <v>Usuarios, productos y prácticas organizacionales</v>
      </c>
      <c r="H20" s="571" t="str">
        <f>'Mapa Final'!I20</f>
        <v>Muy Alta</v>
      </c>
      <c r="I20" s="574" t="str">
        <f>'Mapa Final'!L20</f>
        <v>Moderado</v>
      </c>
      <c r="J20" s="583" t="str">
        <f>'Mapa Final'!N20</f>
        <v xml:space="preserve">Alto </v>
      </c>
      <c r="K20" s="580" t="str">
        <f>'Mapa Final'!AA20</f>
        <v>Media</v>
      </c>
      <c r="L20" s="580" t="str">
        <f>'Mapa Final'!AE20</f>
        <v>Moderado</v>
      </c>
      <c r="M20" s="577" t="str">
        <f>'Mapa Final'!AG20</f>
        <v>Moderado</v>
      </c>
      <c r="N20" s="580" t="str">
        <f>'Mapa Final'!AH20</f>
        <v>Aceptar</v>
      </c>
      <c r="O20" s="568"/>
      <c r="P20" s="568"/>
      <c r="Q20" s="568"/>
      <c r="R20" s="568"/>
      <c r="S20" s="568"/>
      <c r="T20" s="568"/>
      <c r="U20" s="568"/>
      <c r="V20" s="35"/>
      <c r="W20" s="35"/>
    </row>
    <row r="21" spans="1:177" x14ac:dyDescent="0.25">
      <c r="A21" s="560"/>
      <c r="B21" s="563"/>
      <c r="C21" s="563"/>
      <c r="D21" s="563"/>
      <c r="E21" s="566"/>
      <c r="F21" s="566"/>
      <c r="G21" s="566"/>
      <c r="H21" s="572"/>
      <c r="I21" s="575"/>
      <c r="J21" s="584"/>
      <c r="K21" s="581"/>
      <c r="L21" s="581"/>
      <c r="M21" s="578"/>
      <c r="N21" s="581"/>
      <c r="O21" s="569"/>
      <c r="P21" s="569"/>
      <c r="Q21" s="569"/>
      <c r="R21" s="569"/>
      <c r="S21" s="569"/>
      <c r="T21" s="569"/>
      <c r="U21" s="569"/>
      <c r="V21" s="35"/>
      <c r="W21" s="35"/>
    </row>
    <row r="22" spans="1:177" x14ac:dyDescent="0.25">
      <c r="A22" s="560"/>
      <c r="B22" s="563"/>
      <c r="C22" s="563"/>
      <c r="D22" s="563"/>
      <c r="E22" s="566"/>
      <c r="F22" s="566"/>
      <c r="G22" s="566"/>
      <c r="H22" s="572"/>
      <c r="I22" s="575"/>
      <c r="J22" s="584"/>
      <c r="K22" s="581"/>
      <c r="L22" s="581"/>
      <c r="M22" s="578"/>
      <c r="N22" s="581"/>
      <c r="O22" s="569"/>
      <c r="P22" s="569"/>
      <c r="Q22" s="569"/>
      <c r="R22" s="569"/>
      <c r="S22" s="569"/>
      <c r="T22" s="569"/>
      <c r="U22" s="569"/>
      <c r="V22" s="35"/>
      <c r="W22" s="35"/>
    </row>
    <row r="23" spans="1:177" x14ac:dyDescent="0.25">
      <c r="A23" s="560"/>
      <c r="B23" s="563"/>
      <c r="C23" s="563"/>
      <c r="D23" s="563"/>
      <c r="E23" s="566"/>
      <c r="F23" s="566"/>
      <c r="G23" s="566"/>
      <c r="H23" s="572"/>
      <c r="I23" s="575"/>
      <c r="J23" s="584"/>
      <c r="K23" s="581"/>
      <c r="L23" s="581"/>
      <c r="M23" s="578"/>
      <c r="N23" s="581"/>
      <c r="O23" s="569"/>
      <c r="P23" s="569"/>
      <c r="Q23" s="569"/>
      <c r="R23" s="569"/>
      <c r="S23" s="569"/>
      <c r="T23" s="569"/>
      <c r="U23" s="569"/>
      <c r="V23" s="35"/>
      <c r="W23" s="35"/>
    </row>
    <row r="24" spans="1:177" ht="307.5" customHeight="1" thickBot="1" x14ac:dyDescent="0.3">
      <c r="A24" s="561"/>
      <c r="B24" s="564"/>
      <c r="C24" s="564"/>
      <c r="D24" s="564"/>
      <c r="E24" s="567"/>
      <c r="F24" s="567"/>
      <c r="G24" s="567"/>
      <c r="H24" s="573"/>
      <c r="I24" s="576"/>
      <c r="J24" s="585"/>
      <c r="K24" s="582"/>
      <c r="L24" s="582"/>
      <c r="M24" s="579"/>
      <c r="N24" s="582"/>
      <c r="O24" s="570"/>
      <c r="P24" s="570"/>
      <c r="Q24" s="570"/>
      <c r="R24" s="570"/>
      <c r="S24" s="570"/>
      <c r="T24" s="570"/>
      <c r="U24" s="570"/>
      <c r="V24" s="35"/>
      <c r="W24" s="35"/>
    </row>
    <row r="25" spans="1:177" ht="15" customHeight="1" x14ac:dyDescent="0.25">
      <c r="A25" s="559">
        <f>'Mapa Final'!A25</f>
        <v>4</v>
      </c>
      <c r="B25" s="562" t="str">
        <f>'Mapa Final'!B25</f>
        <v xml:space="preserve">Errores o inconsistencia en la información entregada a las partes interesadas.
</v>
      </c>
      <c r="C25" s="562" t="str">
        <f>'Mapa Final'!C25</f>
        <v>Afectación en la Prestación del Servicio de Justicia</v>
      </c>
      <c r="D25" s="562" t="str">
        <f>'Mapa Final'!D25</f>
        <v xml:space="preserve">1. Errores humanos tales como cambiar o invertir letras, números y cualquier dato importante para busquedas, en nombres, cédulas, CUI, NI, etc. al registrar información en los aplicativos Justicia XXI, aplicativos para elaboración de Comunicaciones, Sistema de estadisticas SIERJU-BI y otros.
2. Falta de control y verificación de la información registrada.
3. Falta de comunicación asertiva con los usuarios internos.
</v>
      </c>
      <c r="E25" s="565" t="str">
        <f>'Mapa Final'!E25</f>
        <v>Falta de control y verificación de la información registrada.</v>
      </c>
      <c r="F25" s="565" t="str">
        <f>'Mapa Final'!F25</f>
        <v>Posibilidad de afectación en la prestación del servicio de Justicia debido a la falta de control y verificación de la información registrada.</v>
      </c>
      <c r="G25" s="565" t="str">
        <f>'Mapa Final'!G25</f>
        <v>Usuarios, productos y prácticas organizacionales</v>
      </c>
      <c r="H25" s="571" t="str">
        <f>'Mapa Final'!I25</f>
        <v>Muy Alta</v>
      </c>
      <c r="I25" s="574" t="str">
        <f>'Mapa Final'!L25</f>
        <v>Moderado</v>
      </c>
      <c r="J25" s="583" t="str">
        <f>'Mapa Final'!N25</f>
        <v xml:space="preserve">Alto </v>
      </c>
      <c r="K25" s="580" t="str">
        <f>'Mapa Final'!AA25</f>
        <v>Media</v>
      </c>
      <c r="L25" s="580" t="str">
        <f>'Mapa Final'!AE25</f>
        <v>Moderado</v>
      </c>
      <c r="M25" s="577" t="str">
        <f>'Mapa Final'!AG25</f>
        <v>Moderado</v>
      </c>
      <c r="N25" s="580" t="str">
        <f>'Mapa Final'!AH25</f>
        <v>Evitar</v>
      </c>
      <c r="O25" s="568"/>
      <c r="P25" s="568"/>
      <c r="Q25" s="568"/>
      <c r="R25" s="568"/>
      <c r="S25" s="568"/>
      <c r="T25" s="568"/>
      <c r="U25" s="568"/>
    </row>
    <row r="26" spans="1:177" x14ac:dyDescent="0.25">
      <c r="A26" s="560"/>
      <c r="B26" s="563"/>
      <c r="C26" s="563"/>
      <c r="D26" s="563"/>
      <c r="E26" s="566"/>
      <c r="F26" s="566"/>
      <c r="G26" s="566"/>
      <c r="H26" s="572"/>
      <c r="I26" s="575"/>
      <c r="J26" s="584"/>
      <c r="K26" s="581"/>
      <c r="L26" s="581"/>
      <c r="M26" s="578"/>
      <c r="N26" s="581"/>
      <c r="O26" s="569"/>
      <c r="P26" s="569"/>
      <c r="Q26" s="569"/>
      <c r="R26" s="569"/>
      <c r="S26" s="569"/>
      <c r="T26" s="569"/>
      <c r="U26" s="569"/>
    </row>
    <row r="27" spans="1:177" x14ac:dyDescent="0.25">
      <c r="A27" s="560"/>
      <c r="B27" s="563"/>
      <c r="C27" s="563"/>
      <c r="D27" s="563"/>
      <c r="E27" s="566"/>
      <c r="F27" s="566"/>
      <c r="G27" s="566"/>
      <c r="H27" s="572"/>
      <c r="I27" s="575"/>
      <c r="J27" s="584"/>
      <c r="K27" s="581"/>
      <c r="L27" s="581"/>
      <c r="M27" s="578"/>
      <c r="N27" s="581"/>
      <c r="O27" s="569"/>
      <c r="P27" s="569"/>
      <c r="Q27" s="569"/>
      <c r="R27" s="569"/>
      <c r="S27" s="569"/>
      <c r="T27" s="569"/>
      <c r="U27" s="569"/>
    </row>
    <row r="28" spans="1:177" x14ac:dyDescent="0.25">
      <c r="A28" s="560"/>
      <c r="B28" s="563"/>
      <c r="C28" s="563"/>
      <c r="D28" s="563"/>
      <c r="E28" s="566"/>
      <c r="F28" s="566"/>
      <c r="G28" s="566"/>
      <c r="H28" s="572"/>
      <c r="I28" s="575"/>
      <c r="J28" s="584"/>
      <c r="K28" s="581"/>
      <c r="L28" s="581"/>
      <c r="M28" s="578"/>
      <c r="N28" s="581"/>
      <c r="O28" s="569"/>
      <c r="P28" s="569"/>
      <c r="Q28" s="569"/>
      <c r="R28" s="569"/>
      <c r="S28" s="569"/>
      <c r="T28" s="569"/>
      <c r="U28" s="569"/>
    </row>
    <row r="29" spans="1:177" ht="254.25" customHeight="1" thickBot="1" x14ac:dyDescent="0.3">
      <c r="A29" s="561"/>
      <c r="B29" s="564"/>
      <c r="C29" s="564"/>
      <c r="D29" s="564"/>
      <c r="E29" s="567"/>
      <c r="F29" s="567"/>
      <c r="G29" s="567"/>
      <c r="H29" s="573"/>
      <c r="I29" s="576"/>
      <c r="J29" s="585"/>
      <c r="K29" s="582"/>
      <c r="L29" s="582"/>
      <c r="M29" s="579"/>
      <c r="N29" s="582"/>
      <c r="O29" s="570"/>
      <c r="P29" s="570"/>
      <c r="Q29" s="570"/>
      <c r="R29" s="570"/>
      <c r="S29" s="570"/>
      <c r="T29" s="570"/>
      <c r="U29" s="570"/>
    </row>
    <row r="30" spans="1:177" ht="15" customHeight="1" x14ac:dyDescent="0.25">
      <c r="A30" s="559">
        <f>'Mapa Final'!A30</f>
        <v>5</v>
      </c>
      <c r="B30" s="562" t="str">
        <f>'Mapa Final'!B30</f>
        <v>Inconsistencias en el reparto de procesos</v>
      </c>
      <c r="C30" s="562" t="str">
        <f>'Mapa Final'!C30</f>
        <v>Reputacional (Corrupción)</v>
      </c>
      <c r="D30" s="562" t="str">
        <f>'Mapa Final'!D30</f>
        <v xml:space="preserve">1. Errores en el diligenciamiento del software para realizar el reparto de procesos.
2.Incumplimiento del procedimiento de reparto.
3.Falencia en la verificación y seguimiento a los repartos realizados.
4. Falta de personal para atender el  volúmen de solicitudes recibidas. 
5. Falta de comunicación y oportunidad para actualizar las novedades de los juzgados.
</v>
      </c>
      <c r="E30" s="565" t="str">
        <f>'Mapa Final'!E30</f>
        <v>Falencia en la verificación y seguimiento a los repartos realizados.</v>
      </c>
      <c r="F30" s="565" t="str">
        <f>'Mapa Final'!F30</f>
        <v>Posibilidad de afectación a la reputación y transparencia debido a falencia en la verificación y seguimiento a los repartos realizados.</v>
      </c>
      <c r="G30" s="565" t="str">
        <f>'Mapa Final'!G30</f>
        <v>Ejecución y Administración de Procesos</v>
      </c>
      <c r="H30" s="571" t="str">
        <f>'Mapa Final'!I30</f>
        <v>Muy Alta</v>
      </c>
      <c r="I30" s="574" t="str">
        <f>'Mapa Final'!L30</f>
        <v>Moderado</v>
      </c>
      <c r="J30" s="583" t="str">
        <f>'Mapa Final'!N30</f>
        <v xml:space="preserve">Alto </v>
      </c>
      <c r="K30" s="580" t="str">
        <f>'Mapa Final'!AA30</f>
        <v>Media</v>
      </c>
      <c r="L30" s="580" t="str">
        <f>'Mapa Final'!AE30</f>
        <v>Moderado</v>
      </c>
      <c r="M30" s="577" t="str">
        <f>'Mapa Final'!AG30</f>
        <v>Moderado</v>
      </c>
      <c r="N30" s="580" t="str">
        <f>'Mapa Final'!AH30</f>
        <v>Evitar</v>
      </c>
      <c r="O30" s="568"/>
      <c r="P30" s="568"/>
      <c r="Q30" s="568"/>
      <c r="R30" s="568"/>
      <c r="S30" s="568"/>
      <c r="T30" s="568"/>
      <c r="U30" s="568"/>
    </row>
    <row r="31" spans="1:177" x14ac:dyDescent="0.25">
      <c r="A31" s="560"/>
      <c r="B31" s="563"/>
      <c r="C31" s="563"/>
      <c r="D31" s="563"/>
      <c r="E31" s="566"/>
      <c r="F31" s="566"/>
      <c r="G31" s="566"/>
      <c r="H31" s="572"/>
      <c r="I31" s="575"/>
      <c r="J31" s="584"/>
      <c r="K31" s="581"/>
      <c r="L31" s="581"/>
      <c r="M31" s="578"/>
      <c r="N31" s="581"/>
      <c r="O31" s="569"/>
      <c r="P31" s="569"/>
      <c r="Q31" s="569"/>
      <c r="R31" s="569"/>
      <c r="S31" s="569"/>
      <c r="T31" s="569"/>
      <c r="U31" s="569"/>
    </row>
    <row r="32" spans="1:177" x14ac:dyDescent="0.25">
      <c r="A32" s="560"/>
      <c r="B32" s="563"/>
      <c r="C32" s="563"/>
      <c r="D32" s="563"/>
      <c r="E32" s="566"/>
      <c r="F32" s="566"/>
      <c r="G32" s="566"/>
      <c r="H32" s="572"/>
      <c r="I32" s="575"/>
      <c r="J32" s="584"/>
      <c r="K32" s="581"/>
      <c r="L32" s="581"/>
      <c r="M32" s="578"/>
      <c r="N32" s="581"/>
      <c r="O32" s="569"/>
      <c r="P32" s="569"/>
      <c r="Q32" s="569"/>
      <c r="R32" s="569"/>
      <c r="S32" s="569"/>
      <c r="T32" s="569"/>
      <c r="U32" s="569"/>
    </row>
    <row r="33" spans="1:21" x14ac:dyDescent="0.25">
      <c r="A33" s="560"/>
      <c r="B33" s="563"/>
      <c r="C33" s="563"/>
      <c r="D33" s="563"/>
      <c r="E33" s="566"/>
      <c r="F33" s="566"/>
      <c r="G33" s="566"/>
      <c r="H33" s="572"/>
      <c r="I33" s="575"/>
      <c r="J33" s="584"/>
      <c r="K33" s="581"/>
      <c r="L33" s="581"/>
      <c r="M33" s="578"/>
      <c r="N33" s="581"/>
      <c r="O33" s="569"/>
      <c r="P33" s="569"/>
      <c r="Q33" s="569"/>
      <c r="R33" s="569"/>
      <c r="S33" s="569"/>
      <c r="T33" s="569"/>
      <c r="U33" s="569"/>
    </row>
    <row r="34" spans="1:21" ht="230.25" customHeight="1" thickBot="1" x14ac:dyDescent="0.3">
      <c r="A34" s="561"/>
      <c r="B34" s="564"/>
      <c r="C34" s="564"/>
      <c r="D34" s="564"/>
      <c r="E34" s="567"/>
      <c r="F34" s="567"/>
      <c r="G34" s="567"/>
      <c r="H34" s="573"/>
      <c r="I34" s="576"/>
      <c r="J34" s="585"/>
      <c r="K34" s="582"/>
      <c r="L34" s="582"/>
      <c r="M34" s="579"/>
      <c r="N34" s="582"/>
      <c r="O34" s="570"/>
      <c r="P34" s="570"/>
      <c r="Q34" s="570"/>
      <c r="R34" s="570"/>
      <c r="S34" s="570"/>
      <c r="T34" s="570"/>
      <c r="U34" s="570"/>
    </row>
    <row r="35" spans="1:21" ht="15" customHeight="1" x14ac:dyDescent="0.25">
      <c r="A35" s="559">
        <f>'Mapa Final'!A35</f>
        <v>6</v>
      </c>
      <c r="B35" s="562" t="str">
        <f>'Mapa Final'!B35</f>
        <v>Error en las notificaciones judiicales</v>
      </c>
      <c r="C35" s="562" t="str">
        <f>'Mapa Final'!C35</f>
        <v>Afectación en la Prestación del Servicio de Justicia</v>
      </c>
      <c r="D35" s="562" t="str">
        <f>'Mapa Final'!D35</f>
        <v xml:space="preserve">1. Falta de información pertinente para realizar la notificación.
3. Direcciones físicas o electrónicas  de las partes interesadas erradas. 
4.  Falta de seguimiento y control al cumplimiento efectivo de la actividad asignada.
5. Falta de recursos, medios electrònicos y tecnològicos para el cumplimiento de la actividad.  
 </v>
      </c>
      <c r="E35" s="565" t="str">
        <f>'Mapa Final'!E35</f>
        <v xml:space="preserve">
Falta de información correcta para realizar la notificación oportunamente.
</v>
      </c>
      <c r="F35" s="565" t="str">
        <f>'Mapa Final'!F35</f>
        <v>Posibilidad de afectación en la Prestación del Servicio de Justicia debido a la 
falta de información correcta para realizar la notificación oportunamente.</v>
      </c>
      <c r="G35" s="565" t="str">
        <f>'Mapa Final'!G35</f>
        <v>Usuarios, productos y prácticas organizacionales</v>
      </c>
      <c r="H35" s="571" t="str">
        <f>'Mapa Final'!I35</f>
        <v>Muy Alta</v>
      </c>
      <c r="I35" s="574" t="str">
        <f>'Mapa Final'!L35</f>
        <v>Moderado</v>
      </c>
      <c r="J35" s="583" t="str">
        <f>'Mapa Final'!N35</f>
        <v xml:space="preserve">Alto </v>
      </c>
      <c r="K35" s="580" t="str">
        <f>'Mapa Final'!AA35</f>
        <v>Media</v>
      </c>
      <c r="L35" s="580" t="str">
        <f>'Mapa Final'!AE35</f>
        <v>Moderado</v>
      </c>
      <c r="M35" s="577" t="str">
        <f>'Mapa Final'!AG35</f>
        <v>Moderado</v>
      </c>
      <c r="N35" s="580" t="str">
        <f>'Mapa Final'!AH35</f>
        <v>Evitar</v>
      </c>
      <c r="O35" s="568"/>
      <c r="P35" s="568"/>
      <c r="Q35" s="568"/>
      <c r="R35" s="568"/>
      <c r="S35" s="568"/>
      <c r="T35" s="568"/>
      <c r="U35" s="568"/>
    </row>
    <row r="36" spans="1:21" x14ac:dyDescent="0.25">
      <c r="A36" s="560"/>
      <c r="B36" s="563"/>
      <c r="C36" s="563"/>
      <c r="D36" s="563"/>
      <c r="E36" s="566"/>
      <c r="F36" s="566"/>
      <c r="G36" s="566"/>
      <c r="H36" s="572"/>
      <c r="I36" s="575"/>
      <c r="J36" s="584"/>
      <c r="K36" s="581"/>
      <c r="L36" s="581"/>
      <c r="M36" s="578"/>
      <c r="N36" s="581"/>
      <c r="O36" s="569"/>
      <c r="P36" s="569"/>
      <c r="Q36" s="569"/>
      <c r="R36" s="569"/>
      <c r="S36" s="569"/>
      <c r="T36" s="569"/>
      <c r="U36" s="569"/>
    </row>
    <row r="37" spans="1:21" x14ac:dyDescent="0.25">
      <c r="A37" s="560"/>
      <c r="B37" s="563"/>
      <c r="C37" s="563"/>
      <c r="D37" s="563"/>
      <c r="E37" s="566"/>
      <c r="F37" s="566"/>
      <c r="G37" s="566"/>
      <c r="H37" s="572"/>
      <c r="I37" s="575"/>
      <c r="J37" s="584"/>
      <c r="K37" s="581"/>
      <c r="L37" s="581"/>
      <c r="M37" s="578"/>
      <c r="N37" s="581"/>
      <c r="O37" s="569"/>
      <c r="P37" s="569"/>
      <c r="Q37" s="569"/>
      <c r="R37" s="569"/>
      <c r="S37" s="569"/>
      <c r="T37" s="569"/>
      <c r="U37" s="569"/>
    </row>
    <row r="38" spans="1:21" x14ac:dyDescent="0.25">
      <c r="A38" s="560"/>
      <c r="B38" s="563"/>
      <c r="C38" s="563"/>
      <c r="D38" s="563"/>
      <c r="E38" s="566"/>
      <c r="F38" s="566"/>
      <c r="G38" s="566"/>
      <c r="H38" s="572"/>
      <c r="I38" s="575"/>
      <c r="J38" s="584"/>
      <c r="K38" s="581"/>
      <c r="L38" s="581"/>
      <c r="M38" s="578"/>
      <c r="N38" s="581"/>
      <c r="O38" s="569"/>
      <c r="P38" s="569"/>
      <c r="Q38" s="569"/>
      <c r="R38" s="569"/>
      <c r="S38" s="569"/>
      <c r="T38" s="569"/>
      <c r="U38" s="569"/>
    </row>
    <row r="39" spans="1:21" ht="234.75" customHeight="1" thickBot="1" x14ac:dyDescent="0.3">
      <c r="A39" s="561"/>
      <c r="B39" s="564"/>
      <c r="C39" s="564"/>
      <c r="D39" s="564"/>
      <c r="E39" s="567"/>
      <c r="F39" s="567"/>
      <c r="G39" s="567"/>
      <c r="H39" s="573"/>
      <c r="I39" s="576"/>
      <c r="J39" s="585"/>
      <c r="K39" s="582"/>
      <c r="L39" s="582"/>
      <c r="M39" s="579"/>
      <c r="N39" s="582"/>
      <c r="O39" s="570"/>
      <c r="P39" s="570"/>
      <c r="Q39" s="570"/>
      <c r="R39" s="570"/>
      <c r="S39" s="570"/>
      <c r="T39" s="570"/>
      <c r="U39" s="570"/>
    </row>
    <row r="40" spans="1:21" x14ac:dyDescent="0.25">
      <c r="A40" s="559">
        <f>'Mapa Final'!A40</f>
        <v>7</v>
      </c>
      <c r="B40" s="562" t="str">
        <f>'Mapa Final'!B40</f>
        <v>Pérdida de documentos</v>
      </c>
      <c r="C40" s="562" t="str">
        <f>'Mapa Final'!C40</f>
        <v>Afectación en la Prestación del Servicio de Justicia</v>
      </c>
      <c r="D40" s="562" t="str">
        <f>'Mapa Final'!D40</f>
        <v>1. Falta de implementación del expediente electrónico en todas las dependencias y juzgados.
2.Falta de software institucional estandarizado para la especialidad para el control del archivo de documentos tanto físicos como virtuales.
3.Desconocimiento e inaplicabilidad de las Tablas de Retención Documental (TRD)
4.Volumen excesivo de ingreso de expedientes para el personal asignado,  generando demoras en la organización de los expedientes.
5. Carencia de organización documental</v>
      </c>
      <c r="E40" s="565" t="str">
        <f>'Mapa Final'!E40</f>
        <v>Extravío de documentos temporal o definitivo de los procesos judiciales</v>
      </c>
      <c r="F40" s="565" t="str">
        <f>'Mapa Final'!F40</f>
        <v>Posibilidad de la afectación en la Prestación del Servicio de Justicia debido al extravío de documentos temporal o definitivo de los procesos judiciales</v>
      </c>
      <c r="G40" s="565" t="str">
        <f>'Mapa Final'!G40</f>
        <v>Usuarios, productos y prácticas organizacionales</v>
      </c>
      <c r="H40" s="571" t="str">
        <f>'Mapa Final'!I40</f>
        <v>Muy Alta</v>
      </c>
      <c r="I40" s="574" t="str">
        <f>'Mapa Final'!L40</f>
        <v>Mayor</v>
      </c>
      <c r="J40" s="583" t="str">
        <f>'Mapa Final'!N40</f>
        <v xml:space="preserve">Alto </v>
      </c>
      <c r="K40" s="580" t="str">
        <f>'Mapa Final'!AA40</f>
        <v>Media</v>
      </c>
      <c r="L40" s="580" t="str">
        <f>'Mapa Final'!AE40</f>
        <v>Mayor</v>
      </c>
      <c r="M40" s="577" t="str">
        <f>'Mapa Final'!AG40</f>
        <v xml:space="preserve">Alto </v>
      </c>
      <c r="N40" s="580" t="str">
        <f>'Mapa Final'!AH40</f>
        <v>Evitar</v>
      </c>
      <c r="O40" s="568"/>
      <c r="P40" s="568"/>
      <c r="Q40" s="568"/>
      <c r="R40" s="568"/>
      <c r="S40" s="568"/>
      <c r="T40" s="568"/>
      <c r="U40" s="568"/>
    </row>
    <row r="41" spans="1:21" x14ac:dyDescent="0.25">
      <c r="A41" s="560"/>
      <c r="B41" s="563"/>
      <c r="C41" s="563"/>
      <c r="D41" s="563"/>
      <c r="E41" s="566"/>
      <c r="F41" s="566"/>
      <c r="G41" s="566"/>
      <c r="H41" s="572"/>
      <c r="I41" s="575"/>
      <c r="J41" s="584"/>
      <c r="K41" s="581"/>
      <c r="L41" s="581"/>
      <c r="M41" s="578"/>
      <c r="N41" s="581"/>
      <c r="O41" s="569"/>
      <c r="P41" s="569"/>
      <c r="Q41" s="569"/>
      <c r="R41" s="569"/>
      <c r="S41" s="569"/>
      <c r="T41" s="569"/>
      <c r="U41" s="569"/>
    </row>
    <row r="42" spans="1:21" x14ac:dyDescent="0.25">
      <c r="A42" s="560"/>
      <c r="B42" s="563"/>
      <c r="C42" s="563"/>
      <c r="D42" s="563"/>
      <c r="E42" s="566"/>
      <c r="F42" s="566"/>
      <c r="G42" s="566"/>
      <c r="H42" s="572"/>
      <c r="I42" s="575"/>
      <c r="J42" s="584"/>
      <c r="K42" s="581"/>
      <c r="L42" s="581"/>
      <c r="M42" s="578"/>
      <c r="N42" s="581"/>
      <c r="O42" s="569"/>
      <c r="P42" s="569"/>
      <c r="Q42" s="569"/>
      <c r="R42" s="569"/>
      <c r="S42" s="569"/>
      <c r="T42" s="569"/>
      <c r="U42" s="569"/>
    </row>
    <row r="43" spans="1:21" x14ac:dyDescent="0.25">
      <c r="A43" s="560"/>
      <c r="B43" s="563"/>
      <c r="C43" s="563"/>
      <c r="D43" s="563"/>
      <c r="E43" s="566"/>
      <c r="F43" s="566"/>
      <c r="G43" s="566"/>
      <c r="H43" s="572"/>
      <c r="I43" s="575"/>
      <c r="J43" s="584"/>
      <c r="K43" s="581"/>
      <c r="L43" s="581"/>
      <c r="M43" s="578"/>
      <c r="N43" s="581"/>
      <c r="O43" s="569"/>
      <c r="P43" s="569"/>
      <c r="Q43" s="569"/>
      <c r="R43" s="569"/>
      <c r="S43" s="569"/>
      <c r="T43" s="569"/>
      <c r="U43" s="569"/>
    </row>
    <row r="44" spans="1:21" ht="194.25" customHeight="1" thickBot="1" x14ac:dyDescent="0.3">
      <c r="A44" s="561"/>
      <c r="B44" s="564"/>
      <c r="C44" s="564"/>
      <c r="D44" s="564"/>
      <c r="E44" s="567"/>
      <c r="F44" s="567"/>
      <c r="G44" s="567"/>
      <c r="H44" s="573"/>
      <c r="I44" s="576"/>
      <c r="J44" s="585"/>
      <c r="K44" s="582"/>
      <c r="L44" s="582"/>
      <c r="M44" s="579"/>
      <c r="N44" s="582"/>
      <c r="O44" s="570"/>
      <c r="P44" s="570"/>
      <c r="Q44" s="570"/>
      <c r="R44" s="570"/>
      <c r="S44" s="570"/>
      <c r="T44" s="570"/>
      <c r="U44" s="570"/>
    </row>
    <row r="45" spans="1:21" x14ac:dyDescent="0.25">
      <c r="A45" s="559">
        <f>'Mapa Final'!A45</f>
        <v>8</v>
      </c>
      <c r="B45" s="562" t="str">
        <f>'Mapa Final'!B45</f>
        <v>Corrupción</v>
      </c>
      <c r="C45" s="562" t="str">
        <f>'Mapa Final'!C45</f>
        <v>Reputacional (Corrupción)</v>
      </c>
      <c r="D45" s="562" t="str">
        <f>'Mapa Final'!D45</f>
        <v xml:space="preserve">1.Insuficientes programas de capacitación para la toma de conciencia debido al desconocimiento de l ley antisoborno (ISO 37001:2016) y   de los  valores y principios propios de la entidad.
2. Desconocimiento del Código de Etica y Buen Gobierno.    
3.Carencia de valores, etica, compromiso  y transparencia de algunos servidores.
4.Deficiencia del control y seguimiento de la gestión ejercida por los servidores judiciales.
5.Obtención de beneficios propios </v>
      </c>
      <c r="E45" s="565" t="str">
        <f>'Mapa Final'!E45</f>
        <v xml:space="preserve">Carencia de valores, etica, compromiso  y transparencia de algunos servidores. </v>
      </c>
      <c r="F45" s="565" t="str">
        <f>'Mapa Final'!F45</f>
        <v>Posibilidad de actos indebidos de  los servidores judiciales debido a  la carencia  de valores, etica, compromiso  y transparencia de algunos servidores.</v>
      </c>
      <c r="G45" s="565" t="str">
        <f>'Mapa Final'!G45</f>
        <v>Fraude Interno</v>
      </c>
      <c r="H45" s="571" t="str">
        <f>'Mapa Final'!I45</f>
        <v>Muy Alta</v>
      </c>
      <c r="I45" s="574" t="str">
        <f>'Mapa Final'!L45</f>
        <v>Mayor</v>
      </c>
      <c r="J45" s="583" t="str">
        <f>'Mapa Final'!N45</f>
        <v xml:space="preserve">Alto </v>
      </c>
      <c r="K45" s="580" t="str">
        <f>'Mapa Final'!AA45</f>
        <v>Media</v>
      </c>
      <c r="L45" s="580" t="str">
        <f>'Mapa Final'!AE45</f>
        <v>Mayor</v>
      </c>
      <c r="M45" s="577" t="str">
        <f>'Mapa Final'!AG45</f>
        <v xml:space="preserve">Alto </v>
      </c>
      <c r="N45" s="580" t="str">
        <f>'Mapa Final'!AH45</f>
        <v>Evitar</v>
      </c>
      <c r="O45" s="568"/>
      <c r="P45" s="568"/>
      <c r="Q45" s="568"/>
      <c r="R45" s="568"/>
      <c r="S45" s="568"/>
      <c r="T45" s="568"/>
      <c r="U45" s="568"/>
    </row>
    <row r="46" spans="1:21" x14ac:dyDescent="0.25">
      <c r="A46" s="560"/>
      <c r="B46" s="563"/>
      <c r="C46" s="563"/>
      <c r="D46" s="563"/>
      <c r="E46" s="566"/>
      <c r="F46" s="566"/>
      <c r="G46" s="566"/>
      <c r="H46" s="572"/>
      <c r="I46" s="575"/>
      <c r="J46" s="584"/>
      <c r="K46" s="581"/>
      <c r="L46" s="581"/>
      <c r="M46" s="578"/>
      <c r="N46" s="581"/>
      <c r="O46" s="569"/>
      <c r="P46" s="569"/>
      <c r="Q46" s="569"/>
      <c r="R46" s="569"/>
      <c r="S46" s="569"/>
      <c r="T46" s="569"/>
      <c r="U46" s="569"/>
    </row>
    <row r="47" spans="1:21" x14ac:dyDescent="0.25">
      <c r="A47" s="560"/>
      <c r="B47" s="563"/>
      <c r="C47" s="563"/>
      <c r="D47" s="563"/>
      <c r="E47" s="566"/>
      <c r="F47" s="566"/>
      <c r="G47" s="566"/>
      <c r="H47" s="572"/>
      <c r="I47" s="575"/>
      <c r="J47" s="584"/>
      <c r="K47" s="581"/>
      <c r="L47" s="581"/>
      <c r="M47" s="578"/>
      <c r="N47" s="581"/>
      <c r="O47" s="569"/>
      <c r="P47" s="569"/>
      <c r="Q47" s="569"/>
      <c r="R47" s="569"/>
      <c r="S47" s="569"/>
      <c r="T47" s="569"/>
      <c r="U47" s="569"/>
    </row>
    <row r="48" spans="1:21" x14ac:dyDescent="0.25">
      <c r="A48" s="560"/>
      <c r="B48" s="563"/>
      <c r="C48" s="563"/>
      <c r="D48" s="563"/>
      <c r="E48" s="566"/>
      <c r="F48" s="566"/>
      <c r="G48" s="566"/>
      <c r="H48" s="572"/>
      <c r="I48" s="575"/>
      <c r="J48" s="584"/>
      <c r="K48" s="581"/>
      <c r="L48" s="581"/>
      <c r="M48" s="578"/>
      <c r="N48" s="581"/>
      <c r="O48" s="569"/>
      <c r="P48" s="569"/>
      <c r="Q48" s="569"/>
      <c r="R48" s="569"/>
      <c r="S48" s="569"/>
      <c r="T48" s="569"/>
      <c r="U48" s="569"/>
    </row>
    <row r="49" spans="1:21" ht="188.25" customHeight="1" thickBot="1" x14ac:dyDescent="0.3">
      <c r="A49" s="561"/>
      <c r="B49" s="564"/>
      <c r="C49" s="564"/>
      <c r="D49" s="564"/>
      <c r="E49" s="567"/>
      <c r="F49" s="567"/>
      <c r="G49" s="567"/>
      <c r="H49" s="573"/>
      <c r="I49" s="576"/>
      <c r="J49" s="585"/>
      <c r="K49" s="582"/>
      <c r="L49" s="582"/>
      <c r="M49" s="579"/>
      <c r="N49" s="582"/>
      <c r="O49" s="570"/>
      <c r="P49" s="570"/>
      <c r="Q49" s="570"/>
      <c r="R49" s="570"/>
      <c r="S49" s="570"/>
      <c r="T49" s="570"/>
      <c r="U49" s="570"/>
    </row>
    <row r="50" spans="1:21" x14ac:dyDescent="0.25">
      <c r="A50" s="559">
        <f>'Mapa Final'!A50</f>
        <v>9</v>
      </c>
      <c r="B50" s="562" t="str">
        <f>'Mapa Final'!B50</f>
        <v>Interrupción o demora en el Servicio Público de Administrar  Justicia</v>
      </c>
      <c r="C50" s="562" t="str">
        <f>'Mapa Final'!C50</f>
        <v>Afectación en la Prestación del Servicio de Justicia</v>
      </c>
      <c r="D50" s="562" t="str">
        <f>'Mapa Final'!D50</f>
        <v>1. Paro por sindicato
2. Huelgas, protestas ciudadana
3. Disturbios o hechos violentos
4.Pandemia
5.Emergencias Ambientales</v>
      </c>
      <c r="E50" s="565" t="str">
        <f>'Mapa Final'!E50</f>
        <v>Suceso de fuerza mayor que imposibilitan la gestión judicial</v>
      </c>
      <c r="F50" s="565" t="str">
        <f>'Mapa Final'!F50</f>
        <v>Posibilidad de  afectación en la Prestación del Servicio de Justicia debido a un suceso de fuerza mayor que imposibilita la gestión judicial</v>
      </c>
      <c r="G50" s="565" t="str">
        <f>'Mapa Final'!G50</f>
        <v>Usuarios, productos y prácticas organizacionales</v>
      </c>
      <c r="H50" s="571" t="str">
        <f>'Mapa Final'!I50</f>
        <v>Muy Alta</v>
      </c>
      <c r="I50" s="574" t="str">
        <f>'Mapa Final'!L50</f>
        <v>Moderado</v>
      </c>
      <c r="J50" s="583" t="str">
        <f>'Mapa Final'!N50</f>
        <v xml:space="preserve">Alto </v>
      </c>
      <c r="K50" s="580" t="str">
        <f>'Mapa Final'!AA50</f>
        <v>Media</v>
      </c>
      <c r="L50" s="580" t="str">
        <f>'Mapa Final'!AE50</f>
        <v>Moderado</v>
      </c>
      <c r="M50" s="577" t="str">
        <f>'Mapa Final'!AG50</f>
        <v>Moderado</v>
      </c>
      <c r="N50" s="580" t="str">
        <f>'Mapa Final'!AH50</f>
        <v>Aceptar</v>
      </c>
      <c r="O50" s="568"/>
      <c r="P50" s="568"/>
      <c r="Q50" s="568"/>
      <c r="R50" s="568"/>
      <c r="S50" s="568"/>
      <c r="T50" s="568"/>
      <c r="U50" s="568"/>
    </row>
    <row r="51" spans="1:21" x14ac:dyDescent="0.25">
      <c r="A51" s="560"/>
      <c r="B51" s="563"/>
      <c r="C51" s="563"/>
      <c r="D51" s="563"/>
      <c r="E51" s="566"/>
      <c r="F51" s="566"/>
      <c r="G51" s="566"/>
      <c r="H51" s="572"/>
      <c r="I51" s="575"/>
      <c r="J51" s="584"/>
      <c r="K51" s="581"/>
      <c r="L51" s="581"/>
      <c r="M51" s="578"/>
      <c r="N51" s="581"/>
      <c r="O51" s="569"/>
      <c r="P51" s="569"/>
      <c r="Q51" s="569"/>
      <c r="R51" s="569"/>
      <c r="S51" s="569"/>
      <c r="T51" s="569"/>
      <c r="U51" s="569"/>
    </row>
    <row r="52" spans="1:21" x14ac:dyDescent="0.25">
      <c r="A52" s="560"/>
      <c r="B52" s="563"/>
      <c r="C52" s="563"/>
      <c r="D52" s="563"/>
      <c r="E52" s="566"/>
      <c r="F52" s="566"/>
      <c r="G52" s="566"/>
      <c r="H52" s="572"/>
      <c r="I52" s="575"/>
      <c r="J52" s="584"/>
      <c r="K52" s="581"/>
      <c r="L52" s="581"/>
      <c r="M52" s="578"/>
      <c r="N52" s="581"/>
      <c r="O52" s="569"/>
      <c r="P52" s="569"/>
      <c r="Q52" s="569"/>
      <c r="R52" s="569"/>
      <c r="S52" s="569"/>
      <c r="T52" s="569"/>
      <c r="U52" s="569"/>
    </row>
    <row r="53" spans="1:21" x14ac:dyDescent="0.25">
      <c r="A53" s="560"/>
      <c r="B53" s="563"/>
      <c r="C53" s="563"/>
      <c r="D53" s="563"/>
      <c r="E53" s="566"/>
      <c r="F53" s="566"/>
      <c r="G53" s="566"/>
      <c r="H53" s="572"/>
      <c r="I53" s="575"/>
      <c r="J53" s="584"/>
      <c r="K53" s="581"/>
      <c r="L53" s="581"/>
      <c r="M53" s="578"/>
      <c r="N53" s="581"/>
      <c r="O53" s="569"/>
      <c r="P53" s="569"/>
      <c r="Q53" s="569"/>
      <c r="R53" s="569"/>
      <c r="S53" s="569"/>
      <c r="T53" s="569"/>
      <c r="U53" s="569"/>
    </row>
    <row r="54" spans="1:21" ht="56.25" customHeight="1" thickBot="1" x14ac:dyDescent="0.3">
      <c r="A54" s="561"/>
      <c r="B54" s="564"/>
      <c r="C54" s="564"/>
      <c r="D54" s="564"/>
      <c r="E54" s="567"/>
      <c r="F54" s="567"/>
      <c r="G54" s="567"/>
      <c r="H54" s="573"/>
      <c r="I54" s="576"/>
      <c r="J54" s="585"/>
      <c r="K54" s="582"/>
      <c r="L54" s="582"/>
      <c r="M54" s="579"/>
      <c r="N54" s="582"/>
      <c r="O54" s="570"/>
      <c r="P54" s="570"/>
      <c r="Q54" s="570"/>
      <c r="R54" s="570"/>
      <c r="S54" s="570"/>
      <c r="T54" s="570"/>
      <c r="U54" s="570"/>
    </row>
    <row r="55" spans="1:21" x14ac:dyDescent="0.25">
      <c r="A55" s="559">
        <f>'Mapa Final'!A55</f>
        <v>10</v>
      </c>
      <c r="B55" s="562" t="str">
        <f>'Mapa Final'!B55</f>
        <v>Inaplicabilidad de la normavidad ambiental vigente</v>
      </c>
      <c r="C55" s="562" t="str">
        <f>'Mapa Final'!C55</f>
        <v>Afectación Ambiental</v>
      </c>
      <c r="D55" s="562" t="str">
        <f>'Mapa Final'!D55</f>
        <v>1. Falta de socialización del Acuerdo PSAA14-10160. 
2.Baja participación de los funcionarios y servidores judiciales en las actividades de formación en el Sistema de Gestión Ambiental
3.Uso de correos no institucionales, que no permiten la llegada de campañas enviadas por correos masivos
4.  Poco compromiso en la aplicabilidad y formación de la cultura ambiental
5. Carencia del liderazgo en el Sistema de Gestión Ambiental</v>
      </c>
      <c r="E55" s="565" t="str">
        <f>'Mapa Final'!E55</f>
        <v>Desconocimiento de los lineamientos ambientales y normatividad vigente ambiental</v>
      </c>
      <c r="F55" s="565" t="str">
        <f>'Mapa Final'!F55</f>
        <v>Posibilidad de afectación ambiental debido al desconocimiento de las lineamientos ambientales y normatividad vigente ambiental</v>
      </c>
      <c r="G55" s="565" t="str">
        <f>'Mapa Final'!G55</f>
        <v>Eventos Ambientales Internos</v>
      </c>
      <c r="H55" s="571" t="str">
        <f>'Mapa Final'!I55</f>
        <v>Alta</v>
      </c>
      <c r="I55" s="574" t="str">
        <f>'Mapa Final'!L55</f>
        <v>Moderado</v>
      </c>
      <c r="J55" s="583" t="str">
        <f>'Mapa Final'!N55</f>
        <v xml:space="preserve">Alto </v>
      </c>
      <c r="K55" s="580" t="str">
        <f>'Mapa Final'!AA55</f>
        <v>Media</v>
      </c>
      <c r="L55" s="580" t="str">
        <f>'Mapa Final'!AE55</f>
        <v>Moderado</v>
      </c>
      <c r="M55" s="577" t="str">
        <f>'Mapa Final'!AG55</f>
        <v>Moderado</v>
      </c>
      <c r="N55" s="580" t="str">
        <f>'Mapa Final'!AH55</f>
        <v>Evitar</v>
      </c>
      <c r="O55" s="568"/>
      <c r="P55" s="568"/>
      <c r="Q55" s="568"/>
      <c r="R55" s="568"/>
      <c r="S55" s="568"/>
      <c r="T55" s="568"/>
      <c r="U55" s="568"/>
    </row>
    <row r="56" spans="1:21" x14ac:dyDescent="0.25">
      <c r="A56" s="560"/>
      <c r="B56" s="563"/>
      <c r="C56" s="563"/>
      <c r="D56" s="563"/>
      <c r="E56" s="566"/>
      <c r="F56" s="566"/>
      <c r="G56" s="566"/>
      <c r="H56" s="572"/>
      <c r="I56" s="575"/>
      <c r="J56" s="584"/>
      <c r="K56" s="581"/>
      <c r="L56" s="581"/>
      <c r="M56" s="578"/>
      <c r="N56" s="581"/>
      <c r="O56" s="569"/>
      <c r="P56" s="569"/>
      <c r="Q56" s="569"/>
      <c r="R56" s="569"/>
      <c r="S56" s="569"/>
      <c r="T56" s="569"/>
      <c r="U56" s="569"/>
    </row>
    <row r="57" spans="1:21" x14ac:dyDescent="0.25">
      <c r="A57" s="560"/>
      <c r="B57" s="563"/>
      <c r="C57" s="563"/>
      <c r="D57" s="563"/>
      <c r="E57" s="566"/>
      <c r="F57" s="566"/>
      <c r="G57" s="566"/>
      <c r="H57" s="572"/>
      <c r="I57" s="575"/>
      <c r="J57" s="584"/>
      <c r="K57" s="581"/>
      <c r="L57" s="581"/>
      <c r="M57" s="578"/>
      <c r="N57" s="581"/>
      <c r="O57" s="569"/>
      <c r="P57" s="569"/>
      <c r="Q57" s="569"/>
      <c r="R57" s="569"/>
      <c r="S57" s="569"/>
      <c r="T57" s="569"/>
      <c r="U57" s="569"/>
    </row>
    <row r="58" spans="1:21" x14ac:dyDescent="0.25">
      <c r="A58" s="560"/>
      <c r="B58" s="563"/>
      <c r="C58" s="563"/>
      <c r="D58" s="563"/>
      <c r="E58" s="566"/>
      <c r="F58" s="566"/>
      <c r="G58" s="566"/>
      <c r="H58" s="572"/>
      <c r="I58" s="575"/>
      <c r="J58" s="584"/>
      <c r="K58" s="581"/>
      <c r="L58" s="581"/>
      <c r="M58" s="578"/>
      <c r="N58" s="581"/>
      <c r="O58" s="569"/>
      <c r="P58" s="569"/>
      <c r="Q58" s="569"/>
      <c r="R58" s="569"/>
      <c r="S58" s="569"/>
      <c r="T58" s="569"/>
      <c r="U58" s="569"/>
    </row>
    <row r="59" spans="1:21" ht="159.75" customHeight="1" thickBot="1" x14ac:dyDescent="0.3">
      <c r="A59" s="561"/>
      <c r="B59" s="564"/>
      <c r="C59" s="564"/>
      <c r="D59" s="564"/>
      <c r="E59" s="567"/>
      <c r="F59" s="567"/>
      <c r="G59" s="567"/>
      <c r="H59" s="573"/>
      <c r="I59" s="576"/>
      <c r="J59" s="585"/>
      <c r="K59" s="582"/>
      <c r="L59" s="582"/>
      <c r="M59" s="579"/>
      <c r="N59" s="582"/>
      <c r="O59" s="570"/>
      <c r="P59" s="570"/>
      <c r="Q59" s="570"/>
      <c r="R59" s="570"/>
      <c r="S59" s="570"/>
      <c r="T59" s="570"/>
      <c r="U59" s="570"/>
    </row>
  </sheetData>
  <mergeCells count="229">
    <mergeCell ref="R20:R24"/>
    <mergeCell ref="R25:R29"/>
    <mergeCell ref="R30:R34"/>
    <mergeCell ref="R35:R39"/>
    <mergeCell ref="R40:R44"/>
    <mergeCell ref="R45:R49"/>
    <mergeCell ref="R50:R54"/>
    <mergeCell ref="R55:R59"/>
    <mergeCell ref="B10:B14"/>
    <mergeCell ref="B15:B19"/>
    <mergeCell ref="B20:B24"/>
    <mergeCell ref="B25:B29"/>
    <mergeCell ref="B30:B34"/>
    <mergeCell ref="B35:B39"/>
    <mergeCell ref="B40:B44"/>
    <mergeCell ref="B45:B49"/>
    <mergeCell ref="B50:B54"/>
    <mergeCell ref="P55:P59"/>
    <mergeCell ref="Q55:Q59"/>
    <mergeCell ref="P45:P49"/>
    <mergeCell ref="Q45:Q49"/>
    <mergeCell ref="E45:E49"/>
    <mergeCell ref="F45:F49"/>
    <mergeCell ref="G45:G49"/>
    <mergeCell ref="S55:S59"/>
    <mergeCell ref="T55:T59"/>
    <mergeCell ref="U55:U59"/>
    <mergeCell ref="J55:J59"/>
    <mergeCell ref="K55:K59"/>
    <mergeCell ref="L55:L59"/>
    <mergeCell ref="M55:M59"/>
    <mergeCell ref="N55:N59"/>
    <mergeCell ref="O55:O59"/>
    <mergeCell ref="A55:A59"/>
    <mergeCell ref="C55:C59"/>
    <mergeCell ref="D55:D59"/>
    <mergeCell ref="E55:E59"/>
    <mergeCell ref="F55:F59"/>
    <mergeCell ref="G55:G59"/>
    <mergeCell ref="H55:H59"/>
    <mergeCell ref="I55:I59"/>
    <mergeCell ref="M50:M54"/>
    <mergeCell ref="G50:G54"/>
    <mergeCell ref="H50:H54"/>
    <mergeCell ref="I50:I54"/>
    <mergeCell ref="J50:J54"/>
    <mergeCell ref="K50:K54"/>
    <mergeCell ref="L50:L54"/>
    <mergeCell ref="B55:B59"/>
    <mergeCell ref="S45:S49"/>
    <mergeCell ref="T45:T49"/>
    <mergeCell ref="U45:U49"/>
    <mergeCell ref="A50:A54"/>
    <mergeCell ref="C50:C54"/>
    <mergeCell ref="D50:D54"/>
    <mergeCell ref="E50:E54"/>
    <mergeCell ref="F50:F54"/>
    <mergeCell ref="J45:J49"/>
    <mergeCell ref="K45:K49"/>
    <mergeCell ref="L45:L49"/>
    <mergeCell ref="M45:M49"/>
    <mergeCell ref="N45:N49"/>
    <mergeCell ref="O45:O49"/>
    <mergeCell ref="T50:T54"/>
    <mergeCell ref="U50:U54"/>
    <mergeCell ref="N50:N54"/>
    <mergeCell ref="O50:O54"/>
    <mergeCell ref="P50:P54"/>
    <mergeCell ref="Q50:Q54"/>
    <mergeCell ref="S50:S54"/>
    <mergeCell ref="A45:A49"/>
    <mergeCell ref="C45:C49"/>
    <mergeCell ref="D45:D49"/>
    <mergeCell ref="H45:H49"/>
    <mergeCell ref="I45:I49"/>
    <mergeCell ref="M40:M44"/>
    <mergeCell ref="G40:G44"/>
    <mergeCell ref="H40:H44"/>
    <mergeCell ref="I40:I44"/>
    <mergeCell ref="J40:J44"/>
    <mergeCell ref="K40:K44"/>
    <mergeCell ref="L40:L44"/>
    <mergeCell ref="P35:P39"/>
    <mergeCell ref="Q35:Q39"/>
    <mergeCell ref="S35:S39"/>
    <mergeCell ref="T35:T39"/>
    <mergeCell ref="U35:U39"/>
    <mergeCell ref="A40:A44"/>
    <mergeCell ref="C40:C44"/>
    <mergeCell ref="D40:D44"/>
    <mergeCell ref="E40:E44"/>
    <mergeCell ref="F40:F44"/>
    <mergeCell ref="J35:J39"/>
    <mergeCell ref="K35:K39"/>
    <mergeCell ref="L35:L39"/>
    <mergeCell ref="M35:M39"/>
    <mergeCell ref="N35:N39"/>
    <mergeCell ref="O35:O39"/>
    <mergeCell ref="T40:T44"/>
    <mergeCell ref="U40:U44"/>
    <mergeCell ref="N40:N44"/>
    <mergeCell ref="O40:O44"/>
    <mergeCell ref="P40:P44"/>
    <mergeCell ref="Q40:Q44"/>
    <mergeCell ref="S40:S44"/>
    <mergeCell ref="A35:A39"/>
    <mergeCell ref="C35:C39"/>
    <mergeCell ref="D35:D39"/>
    <mergeCell ref="E35:E39"/>
    <mergeCell ref="F35:F39"/>
    <mergeCell ref="G35:G39"/>
    <mergeCell ref="H35:H39"/>
    <mergeCell ref="I35:I39"/>
    <mergeCell ref="M30:M34"/>
    <mergeCell ref="G30:G34"/>
    <mergeCell ref="H30:H34"/>
    <mergeCell ref="I30:I34"/>
    <mergeCell ref="J30:J34"/>
    <mergeCell ref="K30:K34"/>
    <mergeCell ref="L30:L34"/>
    <mergeCell ref="S25:S29"/>
    <mergeCell ref="T25:T29"/>
    <mergeCell ref="U25:U29"/>
    <mergeCell ref="A30:A34"/>
    <mergeCell ref="C30:C34"/>
    <mergeCell ref="D30:D34"/>
    <mergeCell ref="E30:E34"/>
    <mergeCell ref="F30:F34"/>
    <mergeCell ref="J25:J29"/>
    <mergeCell ref="K25:K29"/>
    <mergeCell ref="L25:L29"/>
    <mergeCell ref="M25:M29"/>
    <mergeCell ref="N25:N29"/>
    <mergeCell ref="O25:O29"/>
    <mergeCell ref="T30:T34"/>
    <mergeCell ref="U30:U34"/>
    <mergeCell ref="N30:N34"/>
    <mergeCell ref="O30:O34"/>
    <mergeCell ref="P30:P34"/>
    <mergeCell ref="Q30:Q34"/>
    <mergeCell ref="S30:S34"/>
    <mergeCell ref="T20:T24"/>
    <mergeCell ref="U20:U24"/>
    <mergeCell ref="A25:A29"/>
    <mergeCell ref="C25:C29"/>
    <mergeCell ref="D25:D29"/>
    <mergeCell ref="E25:E29"/>
    <mergeCell ref="F25:F29"/>
    <mergeCell ref="G25:G29"/>
    <mergeCell ref="H25:H29"/>
    <mergeCell ref="I25:I29"/>
    <mergeCell ref="M20:M24"/>
    <mergeCell ref="N20:N24"/>
    <mergeCell ref="O20:O24"/>
    <mergeCell ref="P20:P24"/>
    <mergeCell ref="Q20:Q24"/>
    <mergeCell ref="S20:S24"/>
    <mergeCell ref="G20:G24"/>
    <mergeCell ref="H20:H24"/>
    <mergeCell ref="I20:I24"/>
    <mergeCell ref="J20:J24"/>
    <mergeCell ref="K20:K24"/>
    <mergeCell ref="L20:L24"/>
    <mergeCell ref="P25:P29"/>
    <mergeCell ref="Q25:Q29"/>
    <mergeCell ref="A20:A24"/>
    <mergeCell ref="C20:C24"/>
    <mergeCell ref="D20:D24"/>
    <mergeCell ref="E20:E24"/>
    <mergeCell ref="F20:F24"/>
    <mergeCell ref="J15:J19"/>
    <mergeCell ref="K15:K19"/>
    <mergeCell ref="L15:L19"/>
    <mergeCell ref="M15:M19"/>
    <mergeCell ref="I10:I14"/>
    <mergeCell ref="J10:J14"/>
    <mergeCell ref="K10:K14"/>
    <mergeCell ref="L10:L14"/>
    <mergeCell ref="P15:P19"/>
    <mergeCell ref="Q15:Q19"/>
    <mergeCell ref="S15:S19"/>
    <mergeCell ref="T15:T19"/>
    <mergeCell ref="U15:U19"/>
    <mergeCell ref="N15:N19"/>
    <mergeCell ref="O15:O19"/>
    <mergeCell ref="R10:R14"/>
    <mergeCell ref="R15:R19"/>
    <mergeCell ref="A9:N9"/>
    <mergeCell ref="A10:A14"/>
    <mergeCell ref="C10:C14"/>
    <mergeCell ref="D10:D14"/>
    <mergeCell ref="E10:E14"/>
    <mergeCell ref="F10:F14"/>
    <mergeCell ref="T10:T14"/>
    <mergeCell ref="U10:U14"/>
    <mergeCell ref="A15:A19"/>
    <mergeCell ref="C15:C19"/>
    <mergeCell ref="D15:D19"/>
    <mergeCell ref="E15:E19"/>
    <mergeCell ref="F15:F19"/>
    <mergeCell ref="G15:G19"/>
    <mergeCell ref="H15:H19"/>
    <mergeCell ref="I15:I19"/>
    <mergeCell ref="M10:M14"/>
    <mergeCell ref="N10:N14"/>
    <mergeCell ref="O10:O14"/>
    <mergeCell ref="P10:P14"/>
    <mergeCell ref="Q10:Q14"/>
    <mergeCell ref="S10:S14"/>
    <mergeCell ref="G10:G14"/>
    <mergeCell ref="H10:H14"/>
    <mergeCell ref="S1:U3"/>
    <mergeCell ref="A4:C4"/>
    <mergeCell ref="D4:N4"/>
    <mergeCell ref="O4:Q4"/>
    <mergeCell ref="A5:C5"/>
    <mergeCell ref="D5:N5"/>
    <mergeCell ref="A6:C6"/>
    <mergeCell ref="D6:N6"/>
    <mergeCell ref="A7:F7"/>
    <mergeCell ref="H7:J7"/>
    <mergeCell ref="K7:M7"/>
    <mergeCell ref="N7:N8"/>
    <mergeCell ref="A1:C2"/>
    <mergeCell ref="D1:Q3"/>
    <mergeCell ref="O7:O8"/>
    <mergeCell ref="S7:T7"/>
    <mergeCell ref="U7:U8"/>
    <mergeCell ref="P7:R7"/>
  </mergeCells>
  <conditionalFormatting sqref="D8:G8 H7 H60:J1048576 A7:B7">
    <cfRule type="containsText" dxfId="2791" priority="1339" operator="containsText" text="3- Moderado">
      <formula>NOT(ISERROR(SEARCH("3- Moderado",A7)))</formula>
    </cfRule>
    <cfRule type="containsText" dxfId="2790" priority="1340" operator="containsText" text="6- Moderado">
      <formula>NOT(ISERROR(SEARCH("6- Moderado",A7)))</formula>
    </cfRule>
    <cfRule type="containsText" dxfId="2789" priority="1341" operator="containsText" text="4- Moderado">
      <formula>NOT(ISERROR(SEARCH("4- Moderado",A7)))</formula>
    </cfRule>
    <cfRule type="containsText" dxfId="2788" priority="1342" operator="containsText" text="3- Bajo">
      <formula>NOT(ISERROR(SEARCH("3- Bajo",A7)))</formula>
    </cfRule>
    <cfRule type="containsText" dxfId="2787" priority="1343" operator="containsText" text="4- Bajo">
      <formula>NOT(ISERROR(SEARCH("4- Bajo",A7)))</formula>
    </cfRule>
    <cfRule type="containsText" dxfId="2786" priority="1344" operator="containsText" text="1- Bajo">
      <formula>NOT(ISERROR(SEARCH("1- Bajo",A7)))</formula>
    </cfRule>
  </conditionalFormatting>
  <conditionalFormatting sqref="H8:J8">
    <cfRule type="containsText" dxfId="2785" priority="1332" operator="containsText" text="3- Moderado">
      <formula>NOT(ISERROR(SEARCH("3- Moderado",H8)))</formula>
    </cfRule>
    <cfRule type="containsText" dxfId="2784" priority="1333" operator="containsText" text="6- Moderado">
      <formula>NOT(ISERROR(SEARCH("6- Moderado",H8)))</formula>
    </cfRule>
    <cfRule type="containsText" dxfId="2783" priority="1334" operator="containsText" text="4- Moderado">
      <formula>NOT(ISERROR(SEARCH("4- Moderado",H8)))</formula>
    </cfRule>
    <cfRule type="containsText" dxfId="2782" priority="1335" operator="containsText" text="3- Bajo">
      <formula>NOT(ISERROR(SEARCH("3- Bajo",H8)))</formula>
    </cfRule>
    <cfRule type="containsText" dxfId="2781" priority="1336" operator="containsText" text="4- Bajo">
      <formula>NOT(ISERROR(SEARCH("4- Bajo",H8)))</formula>
    </cfRule>
    <cfRule type="containsText" dxfId="2780" priority="1338" operator="containsText" text="1- Bajo">
      <formula>NOT(ISERROR(SEARCH("1- Bajo",H8)))</formula>
    </cfRule>
  </conditionalFormatting>
  <conditionalFormatting sqref="J8 J60:J1048576">
    <cfRule type="containsText" dxfId="2779" priority="1321" operator="containsText" text="25- Extremo">
      <formula>NOT(ISERROR(SEARCH("25- Extremo",J8)))</formula>
    </cfRule>
    <cfRule type="containsText" dxfId="2778" priority="1322" operator="containsText" text="20- Extremo">
      <formula>NOT(ISERROR(SEARCH("20- Extremo",J8)))</formula>
    </cfRule>
    <cfRule type="containsText" dxfId="2777" priority="1323" operator="containsText" text="15- Extremo">
      <formula>NOT(ISERROR(SEARCH("15- Extremo",J8)))</formula>
    </cfRule>
    <cfRule type="containsText" dxfId="2776" priority="1324" operator="containsText" text="10- Extremo">
      <formula>NOT(ISERROR(SEARCH("10- Extremo",J8)))</formula>
    </cfRule>
    <cfRule type="containsText" dxfId="2775" priority="1325" operator="containsText" text="5- Extremo">
      <formula>NOT(ISERROR(SEARCH("5- Extremo",J8)))</formula>
    </cfRule>
    <cfRule type="containsText" dxfId="2774" priority="1326" operator="containsText" text="12- Alto">
      <formula>NOT(ISERROR(SEARCH("12- Alto",J8)))</formula>
    </cfRule>
    <cfRule type="containsText" dxfId="2773" priority="1327" operator="containsText" text="10- Alto">
      <formula>NOT(ISERROR(SEARCH("10- Alto",J8)))</formula>
    </cfRule>
    <cfRule type="containsText" dxfId="2772" priority="1328" operator="containsText" text="9- Alto">
      <formula>NOT(ISERROR(SEARCH("9- Alto",J8)))</formula>
    </cfRule>
    <cfRule type="containsText" dxfId="2771" priority="1329" operator="containsText" text="8- Alto">
      <formula>NOT(ISERROR(SEARCH("8- Alto",J8)))</formula>
    </cfRule>
    <cfRule type="containsText" dxfId="2770" priority="1330" operator="containsText" text="5- Alto">
      <formula>NOT(ISERROR(SEARCH("5- Alto",J8)))</formula>
    </cfRule>
    <cfRule type="containsText" dxfId="2769" priority="1331" operator="containsText" text="4- Alto">
      <formula>NOT(ISERROR(SEARCH("4- Alto",J8)))</formula>
    </cfRule>
    <cfRule type="containsText" dxfId="2768" priority="1337" operator="containsText" text="2- Bajo">
      <formula>NOT(ISERROR(SEARCH("2- Bajo",J8)))</formula>
    </cfRule>
  </conditionalFormatting>
  <conditionalFormatting sqref="K10:L10">
    <cfRule type="containsText" dxfId="2767" priority="1315" operator="containsText" text="3- Moderado">
      <formula>NOT(ISERROR(SEARCH("3- Moderado",K10)))</formula>
    </cfRule>
    <cfRule type="containsText" dxfId="2766" priority="1316" operator="containsText" text="6- Moderado">
      <formula>NOT(ISERROR(SEARCH("6- Moderado",K10)))</formula>
    </cfRule>
    <cfRule type="containsText" dxfId="2765" priority="1317" operator="containsText" text="4- Moderado">
      <formula>NOT(ISERROR(SEARCH("4- Moderado",K10)))</formula>
    </cfRule>
    <cfRule type="containsText" dxfId="2764" priority="1318" operator="containsText" text="3- Bajo">
      <formula>NOT(ISERROR(SEARCH("3- Bajo",K10)))</formula>
    </cfRule>
    <cfRule type="containsText" dxfId="2763" priority="1319" operator="containsText" text="4- Bajo">
      <formula>NOT(ISERROR(SEARCH("4- Bajo",K10)))</formula>
    </cfRule>
    <cfRule type="containsText" dxfId="2762" priority="1320" operator="containsText" text="1- Bajo">
      <formula>NOT(ISERROR(SEARCH("1- Bajo",K10)))</formula>
    </cfRule>
  </conditionalFormatting>
  <conditionalFormatting sqref="H10:I10">
    <cfRule type="containsText" dxfId="2761" priority="1309" operator="containsText" text="3- Moderado">
      <formula>NOT(ISERROR(SEARCH("3- Moderado",H10)))</formula>
    </cfRule>
    <cfRule type="containsText" dxfId="2760" priority="1310" operator="containsText" text="6- Moderado">
      <formula>NOT(ISERROR(SEARCH("6- Moderado",H10)))</formula>
    </cfRule>
    <cfRule type="containsText" dxfId="2759" priority="1311" operator="containsText" text="4- Moderado">
      <formula>NOT(ISERROR(SEARCH("4- Moderado",H10)))</formula>
    </cfRule>
    <cfRule type="containsText" dxfId="2758" priority="1312" operator="containsText" text="3- Bajo">
      <formula>NOT(ISERROR(SEARCH("3- Bajo",H10)))</formula>
    </cfRule>
    <cfRule type="containsText" dxfId="2757" priority="1313" operator="containsText" text="4- Bajo">
      <formula>NOT(ISERROR(SEARCH("4- Bajo",H10)))</formula>
    </cfRule>
    <cfRule type="containsText" dxfId="2756" priority="1314" operator="containsText" text="1- Bajo">
      <formula>NOT(ISERROR(SEARCH("1- Bajo",H10)))</formula>
    </cfRule>
  </conditionalFormatting>
  <conditionalFormatting sqref="A10 C10:E10">
    <cfRule type="containsText" dxfId="2755" priority="1303" operator="containsText" text="3- Moderado">
      <formula>NOT(ISERROR(SEARCH("3- Moderado",A10)))</formula>
    </cfRule>
    <cfRule type="containsText" dxfId="2754" priority="1304" operator="containsText" text="6- Moderado">
      <formula>NOT(ISERROR(SEARCH("6- Moderado",A10)))</formula>
    </cfRule>
    <cfRule type="containsText" dxfId="2753" priority="1305" operator="containsText" text="4- Moderado">
      <formula>NOT(ISERROR(SEARCH("4- Moderado",A10)))</formula>
    </cfRule>
    <cfRule type="containsText" dxfId="2752" priority="1306" operator="containsText" text="3- Bajo">
      <formula>NOT(ISERROR(SEARCH("3- Bajo",A10)))</formula>
    </cfRule>
    <cfRule type="containsText" dxfId="2751" priority="1307" operator="containsText" text="4- Bajo">
      <formula>NOT(ISERROR(SEARCH("4- Bajo",A10)))</formula>
    </cfRule>
    <cfRule type="containsText" dxfId="2750" priority="1308" operator="containsText" text="1- Bajo">
      <formula>NOT(ISERROR(SEARCH("1- Bajo",A10)))</formula>
    </cfRule>
  </conditionalFormatting>
  <conditionalFormatting sqref="F10:G10">
    <cfRule type="containsText" dxfId="2749" priority="1297" operator="containsText" text="3- Moderado">
      <formula>NOT(ISERROR(SEARCH("3- Moderado",F10)))</formula>
    </cfRule>
    <cfRule type="containsText" dxfId="2748" priority="1298" operator="containsText" text="6- Moderado">
      <formula>NOT(ISERROR(SEARCH("6- Moderado",F10)))</formula>
    </cfRule>
    <cfRule type="containsText" dxfId="2747" priority="1299" operator="containsText" text="4- Moderado">
      <formula>NOT(ISERROR(SEARCH("4- Moderado",F10)))</formula>
    </cfRule>
    <cfRule type="containsText" dxfId="2746" priority="1300" operator="containsText" text="3- Bajo">
      <formula>NOT(ISERROR(SEARCH("3- Bajo",F10)))</formula>
    </cfRule>
    <cfRule type="containsText" dxfId="2745" priority="1301" operator="containsText" text="4- Bajo">
      <formula>NOT(ISERROR(SEARCH("4- Bajo",F10)))</formula>
    </cfRule>
    <cfRule type="containsText" dxfId="2744" priority="1302" operator="containsText" text="1- Bajo">
      <formula>NOT(ISERROR(SEARCH("1- Bajo",F10)))</formula>
    </cfRule>
  </conditionalFormatting>
  <conditionalFormatting sqref="K8">
    <cfRule type="containsText" dxfId="2743" priority="1291" operator="containsText" text="3- Moderado">
      <formula>NOT(ISERROR(SEARCH("3- Moderado",K8)))</formula>
    </cfRule>
    <cfRule type="containsText" dxfId="2742" priority="1292" operator="containsText" text="6- Moderado">
      <formula>NOT(ISERROR(SEARCH("6- Moderado",K8)))</formula>
    </cfRule>
    <cfRule type="containsText" dxfId="2741" priority="1293" operator="containsText" text="4- Moderado">
      <formula>NOT(ISERROR(SEARCH("4- Moderado",K8)))</formula>
    </cfRule>
    <cfRule type="containsText" dxfId="2740" priority="1294" operator="containsText" text="3- Bajo">
      <formula>NOT(ISERROR(SEARCH("3- Bajo",K8)))</formula>
    </cfRule>
    <cfRule type="containsText" dxfId="2739" priority="1295" operator="containsText" text="4- Bajo">
      <formula>NOT(ISERROR(SEARCH("4- Bajo",K8)))</formula>
    </cfRule>
    <cfRule type="containsText" dxfId="2738" priority="1296" operator="containsText" text="1- Bajo">
      <formula>NOT(ISERROR(SEARCH("1- Bajo",K8)))</formula>
    </cfRule>
  </conditionalFormatting>
  <conditionalFormatting sqref="L8">
    <cfRule type="containsText" dxfId="2737" priority="1285" operator="containsText" text="3- Moderado">
      <formula>NOT(ISERROR(SEARCH("3- Moderado",L8)))</formula>
    </cfRule>
    <cfRule type="containsText" dxfId="2736" priority="1286" operator="containsText" text="6- Moderado">
      <formula>NOT(ISERROR(SEARCH("6- Moderado",L8)))</formula>
    </cfRule>
    <cfRule type="containsText" dxfId="2735" priority="1287" operator="containsText" text="4- Moderado">
      <formula>NOT(ISERROR(SEARCH("4- Moderado",L8)))</formula>
    </cfRule>
    <cfRule type="containsText" dxfId="2734" priority="1288" operator="containsText" text="3- Bajo">
      <formula>NOT(ISERROR(SEARCH("3- Bajo",L8)))</formula>
    </cfRule>
    <cfRule type="containsText" dxfId="2733" priority="1289" operator="containsText" text="4- Bajo">
      <formula>NOT(ISERROR(SEARCH("4- Bajo",L8)))</formula>
    </cfRule>
    <cfRule type="containsText" dxfId="2732" priority="1290" operator="containsText" text="1- Bajo">
      <formula>NOT(ISERROR(SEARCH("1- Bajo",L8)))</formula>
    </cfRule>
  </conditionalFormatting>
  <conditionalFormatting sqref="M8">
    <cfRule type="containsText" dxfId="2731" priority="1279" operator="containsText" text="3- Moderado">
      <formula>NOT(ISERROR(SEARCH("3- Moderado",M8)))</formula>
    </cfRule>
    <cfRule type="containsText" dxfId="2730" priority="1280" operator="containsText" text="6- Moderado">
      <formula>NOT(ISERROR(SEARCH("6- Moderado",M8)))</formula>
    </cfRule>
    <cfRule type="containsText" dxfId="2729" priority="1281" operator="containsText" text="4- Moderado">
      <formula>NOT(ISERROR(SEARCH("4- Moderado",M8)))</formula>
    </cfRule>
    <cfRule type="containsText" dxfId="2728" priority="1282" operator="containsText" text="3- Bajo">
      <formula>NOT(ISERROR(SEARCH("3- Bajo",M8)))</formula>
    </cfRule>
    <cfRule type="containsText" dxfId="2727" priority="1283" operator="containsText" text="4- Bajo">
      <formula>NOT(ISERROR(SEARCH("4- Bajo",M8)))</formula>
    </cfRule>
    <cfRule type="containsText" dxfId="2726" priority="1284" operator="containsText" text="1- Bajo">
      <formula>NOT(ISERROR(SEARCH("1- Bajo",M8)))</formula>
    </cfRule>
  </conditionalFormatting>
  <conditionalFormatting sqref="J10:J14">
    <cfRule type="containsText" dxfId="2725" priority="1274" operator="containsText" text="Bajo">
      <formula>NOT(ISERROR(SEARCH("Bajo",J10)))</formula>
    </cfRule>
    <cfRule type="containsText" dxfId="2724" priority="1275" operator="containsText" text="Moderado">
      <formula>NOT(ISERROR(SEARCH("Moderado",J10)))</formula>
    </cfRule>
    <cfRule type="containsText" dxfId="2723" priority="1276" operator="containsText" text="Alto">
      <formula>NOT(ISERROR(SEARCH("Alto",J10)))</formula>
    </cfRule>
    <cfRule type="containsText" dxfId="2722" priority="1277" operator="containsText" text="Extremo">
      <formula>NOT(ISERROR(SEARCH("Extremo",J10)))</formula>
    </cfRule>
    <cfRule type="colorScale" priority="1278">
      <colorScale>
        <cfvo type="min"/>
        <cfvo type="max"/>
        <color rgb="FFFF7128"/>
        <color rgb="FFFFEF9C"/>
      </colorScale>
    </cfRule>
  </conditionalFormatting>
  <conditionalFormatting sqref="M10:M14">
    <cfRule type="containsText" dxfId="2721" priority="1249" operator="containsText" text="Moderado">
      <formula>NOT(ISERROR(SEARCH("Moderado",M10)))</formula>
    </cfRule>
    <cfRule type="containsText" dxfId="2720" priority="1269" operator="containsText" text="Bajo">
      <formula>NOT(ISERROR(SEARCH("Bajo",M10)))</formula>
    </cfRule>
    <cfRule type="containsText" dxfId="2719" priority="1270" operator="containsText" text="Moderado">
      <formula>NOT(ISERROR(SEARCH("Moderado",M10)))</formula>
    </cfRule>
    <cfRule type="containsText" dxfId="2718" priority="1271" operator="containsText" text="Alto">
      <formula>NOT(ISERROR(SEARCH("Alto",M10)))</formula>
    </cfRule>
    <cfRule type="containsText" dxfId="2717" priority="1272" operator="containsText" text="Extremo">
      <formula>NOT(ISERROR(SEARCH("Extremo",M10)))</formula>
    </cfRule>
    <cfRule type="colorScale" priority="1273">
      <colorScale>
        <cfvo type="min"/>
        <cfvo type="max"/>
        <color rgb="FFFF7128"/>
        <color rgb="FFFFEF9C"/>
      </colorScale>
    </cfRule>
  </conditionalFormatting>
  <conditionalFormatting sqref="N10">
    <cfRule type="containsText" dxfId="2716" priority="1263" operator="containsText" text="3- Moderado">
      <formula>NOT(ISERROR(SEARCH("3- Moderado",N10)))</formula>
    </cfRule>
    <cfRule type="containsText" dxfId="2715" priority="1264" operator="containsText" text="6- Moderado">
      <formula>NOT(ISERROR(SEARCH("6- Moderado",N10)))</formula>
    </cfRule>
    <cfRule type="containsText" dxfId="2714" priority="1265" operator="containsText" text="4- Moderado">
      <formula>NOT(ISERROR(SEARCH("4- Moderado",N10)))</formula>
    </cfRule>
    <cfRule type="containsText" dxfId="2713" priority="1266" operator="containsText" text="3- Bajo">
      <formula>NOT(ISERROR(SEARCH("3- Bajo",N10)))</formula>
    </cfRule>
    <cfRule type="containsText" dxfId="2712" priority="1267" operator="containsText" text="4- Bajo">
      <formula>NOT(ISERROR(SEARCH("4- Bajo",N10)))</formula>
    </cfRule>
    <cfRule type="containsText" dxfId="2711" priority="1268" operator="containsText" text="1- Bajo">
      <formula>NOT(ISERROR(SEARCH("1- Bajo",N10)))</formula>
    </cfRule>
  </conditionalFormatting>
  <conditionalFormatting sqref="H10:H14">
    <cfRule type="containsText" dxfId="2710" priority="1250" operator="containsText" text="Muy Alta">
      <formula>NOT(ISERROR(SEARCH("Muy Alta",H10)))</formula>
    </cfRule>
    <cfRule type="containsText" dxfId="2709" priority="1251" operator="containsText" text="Alta">
      <formula>NOT(ISERROR(SEARCH("Alta",H10)))</formula>
    </cfRule>
    <cfRule type="containsText" dxfId="2708" priority="1252" operator="containsText" text="Muy Alta">
      <formula>NOT(ISERROR(SEARCH("Muy Alta",H10)))</formula>
    </cfRule>
    <cfRule type="containsText" dxfId="2707" priority="1257" operator="containsText" text="Muy Baja">
      <formula>NOT(ISERROR(SEARCH("Muy Baja",H10)))</formula>
    </cfRule>
    <cfRule type="containsText" dxfId="2706" priority="1258" operator="containsText" text="Baja">
      <formula>NOT(ISERROR(SEARCH("Baja",H10)))</formula>
    </cfRule>
    <cfRule type="containsText" dxfId="2705" priority="1259" operator="containsText" text="Media">
      <formula>NOT(ISERROR(SEARCH("Media",H10)))</formula>
    </cfRule>
    <cfRule type="containsText" dxfId="2704" priority="1260" operator="containsText" text="Alta">
      <formula>NOT(ISERROR(SEARCH("Alta",H10)))</formula>
    </cfRule>
    <cfRule type="containsText" dxfId="2703" priority="1262" operator="containsText" text="Muy Alta">
      <formula>NOT(ISERROR(SEARCH("Muy Alta",H10)))</formula>
    </cfRule>
  </conditionalFormatting>
  <conditionalFormatting sqref="I10:I14">
    <cfRule type="containsText" dxfId="2702" priority="1253" operator="containsText" text="Catastrófico">
      <formula>NOT(ISERROR(SEARCH("Catastrófico",I10)))</formula>
    </cfRule>
    <cfRule type="containsText" dxfId="2701" priority="1254" operator="containsText" text="Mayor">
      <formula>NOT(ISERROR(SEARCH("Mayor",I10)))</formula>
    </cfRule>
    <cfRule type="containsText" dxfId="2700" priority="1255" operator="containsText" text="Menor">
      <formula>NOT(ISERROR(SEARCH("Menor",I10)))</formula>
    </cfRule>
    <cfRule type="containsText" dxfId="2699" priority="1256" operator="containsText" text="Leve">
      <formula>NOT(ISERROR(SEARCH("Leve",I10)))</formula>
    </cfRule>
    <cfRule type="containsText" dxfId="2698" priority="1261" operator="containsText" text="Moderado">
      <formula>NOT(ISERROR(SEARCH("Moderado",I10)))</formula>
    </cfRule>
  </conditionalFormatting>
  <conditionalFormatting sqref="K10:K14">
    <cfRule type="containsText" dxfId="2697" priority="1248" operator="containsText" text="Media">
      <formula>NOT(ISERROR(SEARCH("Media",K10)))</formula>
    </cfRule>
  </conditionalFormatting>
  <conditionalFormatting sqref="L10:L14">
    <cfRule type="containsText" dxfId="2696" priority="1247" operator="containsText" text="Moderado">
      <formula>NOT(ISERROR(SEARCH("Moderado",L10)))</formula>
    </cfRule>
  </conditionalFormatting>
  <conditionalFormatting sqref="J10:J14">
    <cfRule type="containsText" dxfId="2695" priority="1234" operator="containsText" text="Moderado">
      <formula>NOT(ISERROR(SEARCH("Moderado",J10)))</formula>
    </cfRule>
  </conditionalFormatting>
  <conditionalFormatting sqref="J10:J14">
    <cfRule type="containsText" dxfId="2694" priority="1232" operator="containsText" text="Bajo">
      <formula>NOT(ISERROR(SEARCH("Bajo",J10)))</formula>
    </cfRule>
    <cfRule type="containsText" dxfId="2693" priority="1233" operator="containsText" text="Extremo">
      <formula>NOT(ISERROR(SEARCH("Extremo",J10)))</formula>
    </cfRule>
  </conditionalFormatting>
  <conditionalFormatting sqref="K10:K14">
    <cfRule type="containsText" dxfId="2692" priority="1230" operator="containsText" text="Baja">
      <formula>NOT(ISERROR(SEARCH("Baja",K10)))</formula>
    </cfRule>
    <cfRule type="containsText" dxfId="2691" priority="1231" operator="containsText" text="Muy Baja">
      <formula>NOT(ISERROR(SEARCH("Muy Baja",K10)))</formula>
    </cfRule>
  </conditionalFormatting>
  <conditionalFormatting sqref="K10:K14">
    <cfRule type="containsText" dxfId="2690" priority="1228" operator="containsText" text="Muy Alta">
      <formula>NOT(ISERROR(SEARCH("Muy Alta",K10)))</formula>
    </cfRule>
    <cfRule type="containsText" dxfId="2689" priority="1229" operator="containsText" text="Alta">
      <formula>NOT(ISERROR(SEARCH("Alta",K10)))</formula>
    </cfRule>
  </conditionalFormatting>
  <conditionalFormatting sqref="L10:L14">
    <cfRule type="containsText" dxfId="2688" priority="1224" operator="containsText" text="Catastrófico">
      <formula>NOT(ISERROR(SEARCH("Catastrófico",L10)))</formula>
    </cfRule>
    <cfRule type="containsText" dxfId="2687" priority="1225" operator="containsText" text="Mayor">
      <formula>NOT(ISERROR(SEARCH("Mayor",L10)))</formula>
    </cfRule>
    <cfRule type="containsText" dxfId="2686" priority="1226" operator="containsText" text="Menor">
      <formula>NOT(ISERROR(SEARCH("Menor",L10)))</formula>
    </cfRule>
    <cfRule type="containsText" dxfId="2685" priority="1227" operator="containsText" text="Leve">
      <formula>NOT(ISERROR(SEARCH("Leve",L10)))</formula>
    </cfRule>
  </conditionalFormatting>
  <conditionalFormatting sqref="K15:L15">
    <cfRule type="containsText" dxfId="2684" priority="725" operator="containsText" text="3- Moderado">
      <formula>NOT(ISERROR(SEARCH("3- Moderado",K15)))</formula>
    </cfRule>
    <cfRule type="containsText" dxfId="2683" priority="726" operator="containsText" text="6- Moderado">
      <formula>NOT(ISERROR(SEARCH("6- Moderado",K15)))</formula>
    </cfRule>
    <cfRule type="containsText" dxfId="2682" priority="727" operator="containsText" text="4- Moderado">
      <formula>NOT(ISERROR(SEARCH("4- Moderado",K15)))</formula>
    </cfRule>
    <cfRule type="containsText" dxfId="2681" priority="728" operator="containsText" text="3- Bajo">
      <formula>NOT(ISERROR(SEARCH("3- Bajo",K15)))</formula>
    </cfRule>
    <cfRule type="containsText" dxfId="2680" priority="729" operator="containsText" text="4- Bajo">
      <formula>NOT(ISERROR(SEARCH("4- Bajo",K15)))</formula>
    </cfRule>
    <cfRule type="containsText" dxfId="2679" priority="730" operator="containsText" text="1- Bajo">
      <formula>NOT(ISERROR(SEARCH("1- Bajo",K15)))</formula>
    </cfRule>
  </conditionalFormatting>
  <conditionalFormatting sqref="H15:I15">
    <cfRule type="containsText" dxfId="2678" priority="719" operator="containsText" text="3- Moderado">
      <formula>NOT(ISERROR(SEARCH("3- Moderado",H15)))</formula>
    </cfRule>
    <cfRule type="containsText" dxfId="2677" priority="720" operator="containsText" text="6- Moderado">
      <formula>NOT(ISERROR(SEARCH("6- Moderado",H15)))</formula>
    </cfRule>
    <cfRule type="containsText" dxfId="2676" priority="721" operator="containsText" text="4- Moderado">
      <formula>NOT(ISERROR(SEARCH("4- Moderado",H15)))</formula>
    </cfRule>
    <cfRule type="containsText" dxfId="2675" priority="722" operator="containsText" text="3- Bajo">
      <formula>NOT(ISERROR(SEARCH("3- Bajo",H15)))</formula>
    </cfRule>
    <cfRule type="containsText" dxfId="2674" priority="723" operator="containsText" text="4- Bajo">
      <formula>NOT(ISERROR(SEARCH("4- Bajo",H15)))</formula>
    </cfRule>
    <cfRule type="containsText" dxfId="2673" priority="724" operator="containsText" text="1- Bajo">
      <formula>NOT(ISERROR(SEARCH("1- Bajo",H15)))</formula>
    </cfRule>
  </conditionalFormatting>
  <conditionalFormatting sqref="A15 C15:E15">
    <cfRule type="containsText" dxfId="2672" priority="713" operator="containsText" text="3- Moderado">
      <formula>NOT(ISERROR(SEARCH("3- Moderado",A15)))</formula>
    </cfRule>
    <cfRule type="containsText" dxfId="2671" priority="714" operator="containsText" text="6- Moderado">
      <formula>NOT(ISERROR(SEARCH("6- Moderado",A15)))</formula>
    </cfRule>
    <cfRule type="containsText" dxfId="2670" priority="715" operator="containsText" text="4- Moderado">
      <formula>NOT(ISERROR(SEARCH("4- Moderado",A15)))</formula>
    </cfRule>
    <cfRule type="containsText" dxfId="2669" priority="716" operator="containsText" text="3- Bajo">
      <formula>NOT(ISERROR(SEARCH("3- Bajo",A15)))</formula>
    </cfRule>
    <cfRule type="containsText" dxfId="2668" priority="717" operator="containsText" text="4- Bajo">
      <formula>NOT(ISERROR(SEARCH("4- Bajo",A15)))</formula>
    </cfRule>
    <cfRule type="containsText" dxfId="2667" priority="718" operator="containsText" text="1- Bajo">
      <formula>NOT(ISERROR(SEARCH("1- Bajo",A15)))</formula>
    </cfRule>
  </conditionalFormatting>
  <conditionalFormatting sqref="F15:G15">
    <cfRule type="containsText" dxfId="2666" priority="707" operator="containsText" text="3- Moderado">
      <formula>NOT(ISERROR(SEARCH("3- Moderado",F15)))</formula>
    </cfRule>
    <cfRule type="containsText" dxfId="2665" priority="708" operator="containsText" text="6- Moderado">
      <formula>NOT(ISERROR(SEARCH("6- Moderado",F15)))</formula>
    </cfRule>
    <cfRule type="containsText" dxfId="2664" priority="709" operator="containsText" text="4- Moderado">
      <formula>NOT(ISERROR(SEARCH("4- Moderado",F15)))</formula>
    </cfRule>
    <cfRule type="containsText" dxfId="2663" priority="710" operator="containsText" text="3- Bajo">
      <formula>NOT(ISERROR(SEARCH("3- Bajo",F15)))</formula>
    </cfRule>
    <cfRule type="containsText" dxfId="2662" priority="711" operator="containsText" text="4- Bajo">
      <formula>NOT(ISERROR(SEARCH("4- Bajo",F15)))</formula>
    </cfRule>
    <cfRule type="containsText" dxfId="2661" priority="712" operator="containsText" text="1- Bajo">
      <formula>NOT(ISERROR(SEARCH("1- Bajo",F15)))</formula>
    </cfRule>
  </conditionalFormatting>
  <conditionalFormatting sqref="J15:J19">
    <cfRule type="containsText" dxfId="2660" priority="702" operator="containsText" text="Bajo">
      <formula>NOT(ISERROR(SEARCH("Bajo",J15)))</formula>
    </cfRule>
    <cfRule type="containsText" dxfId="2659" priority="703" operator="containsText" text="Moderado">
      <formula>NOT(ISERROR(SEARCH("Moderado",J15)))</formula>
    </cfRule>
    <cfRule type="containsText" dxfId="2658" priority="704" operator="containsText" text="Alto">
      <formula>NOT(ISERROR(SEARCH("Alto",J15)))</formula>
    </cfRule>
    <cfRule type="containsText" dxfId="2657" priority="705" operator="containsText" text="Extremo">
      <formula>NOT(ISERROR(SEARCH("Extremo",J15)))</formula>
    </cfRule>
    <cfRule type="colorScale" priority="706">
      <colorScale>
        <cfvo type="min"/>
        <cfvo type="max"/>
        <color rgb="FFFF7128"/>
        <color rgb="FFFFEF9C"/>
      </colorScale>
    </cfRule>
  </conditionalFormatting>
  <conditionalFormatting sqref="M15:M19">
    <cfRule type="containsText" dxfId="2656" priority="677" operator="containsText" text="Moderado">
      <formula>NOT(ISERROR(SEARCH("Moderado",M15)))</formula>
    </cfRule>
    <cfRule type="containsText" dxfId="2655" priority="697" operator="containsText" text="Bajo">
      <formula>NOT(ISERROR(SEARCH("Bajo",M15)))</formula>
    </cfRule>
    <cfRule type="containsText" dxfId="2654" priority="698" operator="containsText" text="Moderado">
      <formula>NOT(ISERROR(SEARCH("Moderado",M15)))</formula>
    </cfRule>
    <cfRule type="containsText" dxfId="2653" priority="699" operator="containsText" text="Alto">
      <formula>NOT(ISERROR(SEARCH("Alto",M15)))</formula>
    </cfRule>
    <cfRule type="containsText" dxfId="2652" priority="700" operator="containsText" text="Extremo">
      <formula>NOT(ISERROR(SEARCH("Extremo",M15)))</formula>
    </cfRule>
    <cfRule type="colorScale" priority="701">
      <colorScale>
        <cfvo type="min"/>
        <cfvo type="max"/>
        <color rgb="FFFF7128"/>
        <color rgb="FFFFEF9C"/>
      </colorScale>
    </cfRule>
  </conditionalFormatting>
  <conditionalFormatting sqref="N15">
    <cfRule type="containsText" dxfId="2651" priority="691" operator="containsText" text="3- Moderado">
      <formula>NOT(ISERROR(SEARCH("3- Moderado",N15)))</formula>
    </cfRule>
    <cfRule type="containsText" dxfId="2650" priority="692" operator="containsText" text="6- Moderado">
      <formula>NOT(ISERROR(SEARCH("6- Moderado",N15)))</formula>
    </cfRule>
    <cfRule type="containsText" dxfId="2649" priority="693" operator="containsText" text="4- Moderado">
      <formula>NOT(ISERROR(SEARCH("4- Moderado",N15)))</formula>
    </cfRule>
    <cfRule type="containsText" dxfId="2648" priority="694" operator="containsText" text="3- Bajo">
      <formula>NOT(ISERROR(SEARCH("3- Bajo",N15)))</formula>
    </cfRule>
    <cfRule type="containsText" dxfId="2647" priority="695" operator="containsText" text="4- Bajo">
      <formula>NOT(ISERROR(SEARCH("4- Bajo",N15)))</formula>
    </cfRule>
    <cfRule type="containsText" dxfId="2646" priority="696" operator="containsText" text="1- Bajo">
      <formula>NOT(ISERROR(SEARCH("1- Bajo",N15)))</formula>
    </cfRule>
  </conditionalFormatting>
  <conditionalFormatting sqref="H15:H19">
    <cfRule type="containsText" dxfId="2645" priority="678" operator="containsText" text="Muy Alta">
      <formula>NOT(ISERROR(SEARCH("Muy Alta",H15)))</formula>
    </cfRule>
    <cfRule type="containsText" dxfId="2644" priority="679" operator="containsText" text="Alta">
      <formula>NOT(ISERROR(SEARCH("Alta",H15)))</formula>
    </cfRule>
    <cfRule type="containsText" dxfId="2643" priority="680" operator="containsText" text="Muy Alta">
      <formula>NOT(ISERROR(SEARCH("Muy Alta",H15)))</formula>
    </cfRule>
    <cfRule type="containsText" dxfId="2642" priority="685" operator="containsText" text="Muy Baja">
      <formula>NOT(ISERROR(SEARCH("Muy Baja",H15)))</formula>
    </cfRule>
    <cfRule type="containsText" dxfId="2641" priority="686" operator="containsText" text="Baja">
      <formula>NOT(ISERROR(SEARCH("Baja",H15)))</formula>
    </cfRule>
    <cfRule type="containsText" dxfId="2640" priority="687" operator="containsText" text="Media">
      <formula>NOT(ISERROR(SEARCH("Media",H15)))</formula>
    </cfRule>
    <cfRule type="containsText" dxfId="2639" priority="688" operator="containsText" text="Alta">
      <formula>NOT(ISERROR(SEARCH("Alta",H15)))</formula>
    </cfRule>
    <cfRule type="containsText" dxfId="2638" priority="690" operator="containsText" text="Muy Alta">
      <formula>NOT(ISERROR(SEARCH("Muy Alta",H15)))</formula>
    </cfRule>
  </conditionalFormatting>
  <conditionalFormatting sqref="I15:I19">
    <cfRule type="containsText" dxfId="2637" priority="681" operator="containsText" text="Catastrófico">
      <formula>NOT(ISERROR(SEARCH("Catastrófico",I15)))</formula>
    </cfRule>
    <cfRule type="containsText" dxfId="2636" priority="682" operator="containsText" text="Mayor">
      <formula>NOT(ISERROR(SEARCH("Mayor",I15)))</formula>
    </cfRule>
    <cfRule type="containsText" dxfId="2635" priority="683" operator="containsText" text="Menor">
      <formula>NOT(ISERROR(SEARCH("Menor",I15)))</formula>
    </cfRule>
    <cfRule type="containsText" dxfId="2634" priority="684" operator="containsText" text="Leve">
      <formula>NOT(ISERROR(SEARCH("Leve",I15)))</formula>
    </cfRule>
    <cfRule type="containsText" dxfId="2633" priority="689" operator="containsText" text="Moderado">
      <formula>NOT(ISERROR(SEARCH("Moderado",I15)))</formula>
    </cfRule>
  </conditionalFormatting>
  <conditionalFormatting sqref="K15:K19">
    <cfRule type="containsText" dxfId="2632" priority="676" operator="containsText" text="Media">
      <formula>NOT(ISERROR(SEARCH("Media",K15)))</formula>
    </cfRule>
  </conditionalFormatting>
  <conditionalFormatting sqref="L15:L19">
    <cfRule type="containsText" dxfId="2631" priority="675" operator="containsText" text="Moderado">
      <formula>NOT(ISERROR(SEARCH("Moderado",L15)))</formula>
    </cfRule>
  </conditionalFormatting>
  <conditionalFormatting sqref="J15:J19">
    <cfRule type="containsText" dxfId="2630" priority="674" operator="containsText" text="Moderado">
      <formula>NOT(ISERROR(SEARCH("Moderado",J15)))</formula>
    </cfRule>
  </conditionalFormatting>
  <conditionalFormatting sqref="J15:J19">
    <cfRule type="containsText" dxfId="2629" priority="672" operator="containsText" text="Bajo">
      <formula>NOT(ISERROR(SEARCH("Bajo",J15)))</formula>
    </cfRule>
    <cfRule type="containsText" dxfId="2628" priority="673" operator="containsText" text="Extremo">
      <formula>NOT(ISERROR(SEARCH("Extremo",J15)))</formula>
    </cfRule>
  </conditionalFormatting>
  <conditionalFormatting sqref="K15:K19">
    <cfRule type="containsText" dxfId="2627" priority="670" operator="containsText" text="Baja">
      <formula>NOT(ISERROR(SEARCH("Baja",K15)))</formula>
    </cfRule>
    <cfRule type="containsText" dxfId="2626" priority="671" operator="containsText" text="Muy Baja">
      <formula>NOT(ISERROR(SEARCH("Muy Baja",K15)))</formula>
    </cfRule>
  </conditionalFormatting>
  <conditionalFormatting sqref="K15:K19">
    <cfRule type="containsText" dxfId="2625" priority="668" operator="containsText" text="Muy Alta">
      <formula>NOT(ISERROR(SEARCH("Muy Alta",K15)))</formula>
    </cfRule>
    <cfRule type="containsText" dxfId="2624" priority="669" operator="containsText" text="Alta">
      <formula>NOT(ISERROR(SEARCH("Alta",K15)))</formula>
    </cfRule>
  </conditionalFormatting>
  <conditionalFormatting sqref="L15:L19">
    <cfRule type="containsText" dxfId="2623" priority="664" operator="containsText" text="Catastrófico">
      <formula>NOT(ISERROR(SEARCH("Catastrófico",L15)))</formula>
    </cfRule>
    <cfRule type="containsText" dxfId="2622" priority="665" operator="containsText" text="Mayor">
      <formula>NOT(ISERROR(SEARCH("Mayor",L15)))</formula>
    </cfRule>
    <cfRule type="containsText" dxfId="2621" priority="666" operator="containsText" text="Menor">
      <formula>NOT(ISERROR(SEARCH("Menor",L15)))</formula>
    </cfRule>
    <cfRule type="containsText" dxfId="2620" priority="667" operator="containsText" text="Leve">
      <formula>NOT(ISERROR(SEARCH("Leve",L15)))</formula>
    </cfRule>
  </conditionalFormatting>
  <conditionalFormatting sqref="K20:L20">
    <cfRule type="containsText" dxfId="2619" priority="658" operator="containsText" text="3- Moderado">
      <formula>NOT(ISERROR(SEARCH("3- Moderado",K20)))</formula>
    </cfRule>
    <cfRule type="containsText" dxfId="2618" priority="659" operator="containsText" text="6- Moderado">
      <formula>NOT(ISERROR(SEARCH("6- Moderado",K20)))</formula>
    </cfRule>
    <cfRule type="containsText" dxfId="2617" priority="660" operator="containsText" text="4- Moderado">
      <formula>NOT(ISERROR(SEARCH("4- Moderado",K20)))</formula>
    </cfRule>
    <cfRule type="containsText" dxfId="2616" priority="661" operator="containsText" text="3- Bajo">
      <formula>NOT(ISERROR(SEARCH("3- Bajo",K20)))</formula>
    </cfRule>
    <cfRule type="containsText" dxfId="2615" priority="662" operator="containsText" text="4- Bajo">
      <formula>NOT(ISERROR(SEARCH("4- Bajo",K20)))</formula>
    </cfRule>
    <cfRule type="containsText" dxfId="2614" priority="663" operator="containsText" text="1- Bajo">
      <formula>NOT(ISERROR(SEARCH("1- Bajo",K20)))</formula>
    </cfRule>
  </conditionalFormatting>
  <conditionalFormatting sqref="H20:I20">
    <cfRule type="containsText" dxfId="2613" priority="652" operator="containsText" text="3- Moderado">
      <formula>NOT(ISERROR(SEARCH("3- Moderado",H20)))</formula>
    </cfRule>
    <cfRule type="containsText" dxfId="2612" priority="653" operator="containsText" text="6- Moderado">
      <formula>NOT(ISERROR(SEARCH("6- Moderado",H20)))</formula>
    </cfRule>
    <cfRule type="containsText" dxfId="2611" priority="654" operator="containsText" text="4- Moderado">
      <formula>NOT(ISERROR(SEARCH("4- Moderado",H20)))</formula>
    </cfRule>
    <cfRule type="containsText" dxfId="2610" priority="655" operator="containsText" text="3- Bajo">
      <formula>NOT(ISERROR(SEARCH("3- Bajo",H20)))</formula>
    </cfRule>
    <cfRule type="containsText" dxfId="2609" priority="656" operator="containsText" text="4- Bajo">
      <formula>NOT(ISERROR(SEARCH("4- Bajo",H20)))</formula>
    </cfRule>
    <cfRule type="containsText" dxfId="2608" priority="657" operator="containsText" text="1- Bajo">
      <formula>NOT(ISERROR(SEARCH("1- Bajo",H20)))</formula>
    </cfRule>
  </conditionalFormatting>
  <conditionalFormatting sqref="A20 C20:E20">
    <cfRule type="containsText" dxfId="2607" priority="646" operator="containsText" text="3- Moderado">
      <formula>NOT(ISERROR(SEARCH("3- Moderado",A20)))</formula>
    </cfRule>
    <cfRule type="containsText" dxfId="2606" priority="647" operator="containsText" text="6- Moderado">
      <formula>NOT(ISERROR(SEARCH("6- Moderado",A20)))</formula>
    </cfRule>
    <cfRule type="containsText" dxfId="2605" priority="648" operator="containsText" text="4- Moderado">
      <formula>NOT(ISERROR(SEARCH("4- Moderado",A20)))</formula>
    </cfRule>
    <cfRule type="containsText" dxfId="2604" priority="649" operator="containsText" text="3- Bajo">
      <formula>NOT(ISERROR(SEARCH("3- Bajo",A20)))</formula>
    </cfRule>
    <cfRule type="containsText" dxfId="2603" priority="650" operator="containsText" text="4- Bajo">
      <formula>NOT(ISERROR(SEARCH("4- Bajo",A20)))</formula>
    </cfRule>
    <cfRule type="containsText" dxfId="2602" priority="651" operator="containsText" text="1- Bajo">
      <formula>NOT(ISERROR(SEARCH("1- Bajo",A20)))</formula>
    </cfRule>
  </conditionalFormatting>
  <conditionalFormatting sqref="F20:G20">
    <cfRule type="containsText" dxfId="2601" priority="640" operator="containsText" text="3- Moderado">
      <formula>NOT(ISERROR(SEARCH("3- Moderado",F20)))</formula>
    </cfRule>
    <cfRule type="containsText" dxfId="2600" priority="641" operator="containsText" text="6- Moderado">
      <formula>NOT(ISERROR(SEARCH("6- Moderado",F20)))</formula>
    </cfRule>
    <cfRule type="containsText" dxfId="2599" priority="642" operator="containsText" text="4- Moderado">
      <formula>NOT(ISERROR(SEARCH("4- Moderado",F20)))</formula>
    </cfRule>
    <cfRule type="containsText" dxfId="2598" priority="643" operator="containsText" text="3- Bajo">
      <formula>NOT(ISERROR(SEARCH("3- Bajo",F20)))</formula>
    </cfRule>
    <cfRule type="containsText" dxfId="2597" priority="644" operator="containsText" text="4- Bajo">
      <formula>NOT(ISERROR(SEARCH("4- Bajo",F20)))</formula>
    </cfRule>
    <cfRule type="containsText" dxfId="2596" priority="645" operator="containsText" text="1- Bajo">
      <formula>NOT(ISERROR(SEARCH("1- Bajo",F20)))</formula>
    </cfRule>
  </conditionalFormatting>
  <conditionalFormatting sqref="J20:J24">
    <cfRule type="containsText" dxfId="2595" priority="635" operator="containsText" text="Bajo">
      <formula>NOT(ISERROR(SEARCH("Bajo",J20)))</formula>
    </cfRule>
    <cfRule type="containsText" dxfId="2594" priority="636" operator="containsText" text="Moderado">
      <formula>NOT(ISERROR(SEARCH("Moderado",J20)))</formula>
    </cfRule>
    <cfRule type="containsText" dxfId="2593" priority="637" operator="containsText" text="Alto">
      <formula>NOT(ISERROR(SEARCH("Alto",J20)))</formula>
    </cfRule>
    <cfRule type="containsText" dxfId="2592" priority="638" operator="containsText" text="Extremo">
      <formula>NOT(ISERROR(SEARCH("Extremo",J20)))</formula>
    </cfRule>
    <cfRule type="colorScale" priority="639">
      <colorScale>
        <cfvo type="min"/>
        <cfvo type="max"/>
        <color rgb="FFFF7128"/>
        <color rgb="FFFFEF9C"/>
      </colorScale>
    </cfRule>
  </conditionalFormatting>
  <conditionalFormatting sqref="M20:M24">
    <cfRule type="containsText" dxfId="2591" priority="610" operator="containsText" text="Moderado">
      <formula>NOT(ISERROR(SEARCH("Moderado",M20)))</formula>
    </cfRule>
    <cfRule type="containsText" dxfId="2590" priority="630" operator="containsText" text="Bajo">
      <formula>NOT(ISERROR(SEARCH("Bajo",M20)))</formula>
    </cfRule>
    <cfRule type="containsText" dxfId="2589" priority="631" operator="containsText" text="Moderado">
      <formula>NOT(ISERROR(SEARCH("Moderado",M20)))</formula>
    </cfRule>
    <cfRule type="containsText" dxfId="2588" priority="632" operator="containsText" text="Alto">
      <formula>NOT(ISERROR(SEARCH("Alto",M20)))</formula>
    </cfRule>
    <cfRule type="containsText" dxfId="2587" priority="633" operator="containsText" text="Extremo">
      <formula>NOT(ISERROR(SEARCH("Extremo",M20)))</formula>
    </cfRule>
    <cfRule type="colorScale" priority="634">
      <colorScale>
        <cfvo type="min"/>
        <cfvo type="max"/>
        <color rgb="FFFF7128"/>
        <color rgb="FFFFEF9C"/>
      </colorScale>
    </cfRule>
  </conditionalFormatting>
  <conditionalFormatting sqref="N20">
    <cfRule type="containsText" dxfId="2586" priority="624" operator="containsText" text="3- Moderado">
      <formula>NOT(ISERROR(SEARCH("3- Moderado",N20)))</formula>
    </cfRule>
    <cfRule type="containsText" dxfId="2585" priority="625" operator="containsText" text="6- Moderado">
      <formula>NOT(ISERROR(SEARCH("6- Moderado",N20)))</formula>
    </cfRule>
    <cfRule type="containsText" dxfId="2584" priority="626" operator="containsText" text="4- Moderado">
      <formula>NOT(ISERROR(SEARCH("4- Moderado",N20)))</formula>
    </cfRule>
    <cfRule type="containsText" dxfId="2583" priority="627" operator="containsText" text="3- Bajo">
      <formula>NOT(ISERROR(SEARCH("3- Bajo",N20)))</formula>
    </cfRule>
    <cfRule type="containsText" dxfId="2582" priority="628" operator="containsText" text="4- Bajo">
      <formula>NOT(ISERROR(SEARCH("4- Bajo",N20)))</formula>
    </cfRule>
    <cfRule type="containsText" dxfId="2581" priority="629" operator="containsText" text="1- Bajo">
      <formula>NOT(ISERROR(SEARCH("1- Bajo",N20)))</formula>
    </cfRule>
  </conditionalFormatting>
  <conditionalFormatting sqref="H20:H24">
    <cfRule type="containsText" dxfId="2580" priority="611" operator="containsText" text="Muy Alta">
      <formula>NOT(ISERROR(SEARCH("Muy Alta",H20)))</formula>
    </cfRule>
    <cfRule type="containsText" dxfId="2579" priority="612" operator="containsText" text="Alta">
      <formula>NOT(ISERROR(SEARCH("Alta",H20)))</formula>
    </cfRule>
    <cfRule type="containsText" dxfId="2578" priority="613" operator="containsText" text="Muy Alta">
      <formula>NOT(ISERROR(SEARCH("Muy Alta",H20)))</formula>
    </cfRule>
    <cfRule type="containsText" dxfId="2577" priority="618" operator="containsText" text="Muy Baja">
      <formula>NOT(ISERROR(SEARCH("Muy Baja",H20)))</formula>
    </cfRule>
    <cfRule type="containsText" dxfId="2576" priority="619" operator="containsText" text="Baja">
      <formula>NOT(ISERROR(SEARCH("Baja",H20)))</formula>
    </cfRule>
    <cfRule type="containsText" dxfId="2575" priority="620" operator="containsText" text="Media">
      <formula>NOT(ISERROR(SEARCH("Media",H20)))</formula>
    </cfRule>
    <cfRule type="containsText" dxfId="2574" priority="621" operator="containsText" text="Alta">
      <formula>NOT(ISERROR(SEARCH("Alta",H20)))</formula>
    </cfRule>
    <cfRule type="containsText" dxfId="2573" priority="623" operator="containsText" text="Muy Alta">
      <formula>NOT(ISERROR(SEARCH("Muy Alta",H20)))</formula>
    </cfRule>
  </conditionalFormatting>
  <conditionalFormatting sqref="I20:I24">
    <cfRule type="containsText" dxfId="2572" priority="614" operator="containsText" text="Catastrófico">
      <formula>NOT(ISERROR(SEARCH("Catastrófico",I20)))</formula>
    </cfRule>
    <cfRule type="containsText" dxfId="2571" priority="615" operator="containsText" text="Mayor">
      <formula>NOT(ISERROR(SEARCH("Mayor",I20)))</formula>
    </cfRule>
    <cfRule type="containsText" dxfId="2570" priority="616" operator="containsText" text="Menor">
      <formula>NOT(ISERROR(SEARCH("Menor",I20)))</formula>
    </cfRule>
    <cfRule type="containsText" dxfId="2569" priority="617" operator="containsText" text="Leve">
      <formula>NOT(ISERROR(SEARCH("Leve",I20)))</formula>
    </cfRule>
    <cfRule type="containsText" dxfId="2568" priority="622" operator="containsText" text="Moderado">
      <formula>NOT(ISERROR(SEARCH("Moderado",I20)))</formula>
    </cfRule>
  </conditionalFormatting>
  <conditionalFormatting sqref="K20:K24">
    <cfRule type="containsText" dxfId="2567" priority="609" operator="containsText" text="Media">
      <formula>NOT(ISERROR(SEARCH("Media",K20)))</formula>
    </cfRule>
  </conditionalFormatting>
  <conditionalFormatting sqref="L20:L24">
    <cfRule type="containsText" dxfId="2566" priority="608" operator="containsText" text="Moderado">
      <formula>NOT(ISERROR(SEARCH("Moderado",L20)))</formula>
    </cfRule>
  </conditionalFormatting>
  <conditionalFormatting sqref="J20:J24">
    <cfRule type="containsText" dxfId="2565" priority="607" operator="containsText" text="Moderado">
      <formula>NOT(ISERROR(SEARCH("Moderado",J20)))</formula>
    </cfRule>
  </conditionalFormatting>
  <conditionalFormatting sqref="J20:J24">
    <cfRule type="containsText" dxfId="2564" priority="605" operator="containsText" text="Bajo">
      <formula>NOT(ISERROR(SEARCH("Bajo",J20)))</formula>
    </cfRule>
    <cfRule type="containsText" dxfId="2563" priority="606" operator="containsText" text="Extremo">
      <formula>NOT(ISERROR(SEARCH("Extremo",J20)))</formula>
    </cfRule>
  </conditionalFormatting>
  <conditionalFormatting sqref="K20:K24">
    <cfRule type="containsText" dxfId="2562" priority="603" operator="containsText" text="Baja">
      <formula>NOT(ISERROR(SEARCH("Baja",K20)))</formula>
    </cfRule>
    <cfRule type="containsText" dxfId="2561" priority="604" operator="containsText" text="Muy Baja">
      <formula>NOT(ISERROR(SEARCH("Muy Baja",K20)))</formula>
    </cfRule>
  </conditionalFormatting>
  <conditionalFormatting sqref="K20:K24">
    <cfRule type="containsText" dxfId="2560" priority="601" operator="containsText" text="Muy Alta">
      <formula>NOT(ISERROR(SEARCH("Muy Alta",K20)))</formula>
    </cfRule>
    <cfRule type="containsText" dxfId="2559" priority="602" operator="containsText" text="Alta">
      <formula>NOT(ISERROR(SEARCH("Alta",K20)))</formula>
    </cfRule>
  </conditionalFormatting>
  <conditionalFormatting sqref="L20:L24">
    <cfRule type="containsText" dxfId="2558" priority="597" operator="containsText" text="Catastrófico">
      <formula>NOT(ISERROR(SEARCH("Catastrófico",L20)))</formula>
    </cfRule>
    <cfRule type="containsText" dxfId="2557" priority="598" operator="containsText" text="Mayor">
      <formula>NOT(ISERROR(SEARCH("Mayor",L20)))</formula>
    </cfRule>
    <cfRule type="containsText" dxfId="2556" priority="599" operator="containsText" text="Menor">
      <formula>NOT(ISERROR(SEARCH("Menor",L20)))</formula>
    </cfRule>
    <cfRule type="containsText" dxfId="2555" priority="600" operator="containsText" text="Leve">
      <formula>NOT(ISERROR(SEARCH("Leve",L20)))</formula>
    </cfRule>
  </conditionalFormatting>
  <conditionalFormatting sqref="K30:L30">
    <cfRule type="containsText" dxfId="2554" priority="524" operator="containsText" text="3- Moderado">
      <formula>NOT(ISERROR(SEARCH("3- Moderado",K30)))</formula>
    </cfRule>
    <cfRule type="containsText" dxfId="2553" priority="525" operator="containsText" text="6- Moderado">
      <formula>NOT(ISERROR(SEARCH("6- Moderado",K30)))</formula>
    </cfRule>
    <cfRule type="containsText" dxfId="2552" priority="526" operator="containsText" text="4- Moderado">
      <formula>NOT(ISERROR(SEARCH("4- Moderado",K30)))</formula>
    </cfRule>
    <cfRule type="containsText" dxfId="2551" priority="527" operator="containsText" text="3- Bajo">
      <formula>NOT(ISERROR(SEARCH("3- Bajo",K30)))</formula>
    </cfRule>
    <cfRule type="containsText" dxfId="2550" priority="528" operator="containsText" text="4- Bajo">
      <formula>NOT(ISERROR(SEARCH("4- Bajo",K30)))</formula>
    </cfRule>
    <cfRule type="containsText" dxfId="2549" priority="529" operator="containsText" text="1- Bajo">
      <formula>NOT(ISERROR(SEARCH("1- Bajo",K30)))</formula>
    </cfRule>
  </conditionalFormatting>
  <conditionalFormatting sqref="H30:I30">
    <cfRule type="containsText" dxfId="2548" priority="518" operator="containsText" text="3- Moderado">
      <formula>NOT(ISERROR(SEARCH("3- Moderado",H30)))</formula>
    </cfRule>
    <cfRule type="containsText" dxfId="2547" priority="519" operator="containsText" text="6- Moderado">
      <formula>NOT(ISERROR(SEARCH("6- Moderado",H30)))</formula>
    </cfRule>
    <cfRule type="containsText" dxfId="2546" priority="520" operator="containsText" text="4- Moderado">
      <formula>NOT(ISERROR(SEARCH("4- Moderado",H30)))</formula>
    </cfRule>
    <cfRule type="containsText" dxfId="2545" priority="521" operator="containsText" text="3- Bajo">
      <formula>NOT(ISERROR(SEARCH("3- Bajo",H30)))</formula>
    </cfRule>
    <cfRule type="containsText" dxfId="2544" priority="522" operator="containsText" text="4- Bajo">
      <formula>NOT(ISERROR(SEARCH("4- Bajo",H30)))</formula>
    </cfRule>
    <cfRule type="containsText" dxfId="2543" priority="523" operator="containsText" text="1- Bajo">
      <formula>NOT(ISERROR(SEARCH("1- Bajo",H30)))</formula>
    </cfRule>
  </conditionalFormatting>
  <conditionalFormatting sqref="A30 C30:E30">
    <cfRule type="containsText" dxfId="2542" priority="512" operator="containsText" text="3- Moderado">
      <formula>NOT(ISERROR(SEARCH("3- Moderado",A30)))</formula>
    </cfRule>
    <cfRule type="containsText" dxfId="2541" priority="513" operator="containsText" text="6- Moderado">
      <formula>NOT(ISERROR(SEARCH("6- Moderado",A30)))</formula>
    </cfRule>
    <cfRule type="containsText" dxfId="2540" priority="514" operator="containsText" text="4- Moderado">
      <formula>NOT(ISERROR(SEARCH("4- Moderado",A30)))</formula>
    </cfRule>
    <cfRule type="containsText" dxfId="2539" priority="515" operator="containsText" text="3- Bajo">
      <formula>NOT(ISERROR(SEARCH("3- Bajo",A30)))</formula>
    </cfRule>
    <cfRule type="containsText" dxfId="2538" priority="516" operator="containsText" text="4- Bajo">
      <formula>NOT(ISERROR(SEARCH("4- Bajo",A30)))</formula>
    </cfRule>
    <cfRule type="containsText" dxfId="2537" priority="517" operator="containsText" text="1- Bajo">
      <formula>NOT(ISERROR(SEARCH("1- Bajo",A30)))</formula>
    </cfRule>
  </conditionalFormatting>
  <conditionalFormatting sqref="F30:G30">
    <cfRule type="containsText" dxfId="2536" priority="506" operator="containsText" text="3- Moderado">
      <formula>NOT(ISERROR(SEARCH("3- Moderado",F30)))</formula>
    </cfRule>
    <cfRule type="containsText" dxfId="2535" priority="507" operator="containsText" text="6- Moderado">
      <formula>NOT(ISERROR(SEARCH("6- Moderado",F30)))</formula>
    </cfRule>
    <cfRule type="containsText" dxfId="2534" priority="508" operator="containsText" text="4- Moderado">
      <formula>NOT(ISERROR(SEARCH("4- Moderado",F30)))</formula>
    </cfRule>
    <cfRule type="containsText" dxfId="2533" priority="509" operator="containsText" text="3- Bajo">
      <formula>NOT(ISERROR(SEARCH("3- Bajo",F30)))</formula>
    </cfRule>
    <cfRule type="containsText" dxfId="2532" priority="510" operator="containsText" text="4- Bajo">
      <formula>NOT(ISERROR(SEARCH("4- Bajo",F30)))</formula>
    </cfRule>
    <cfRule type="containsText" dxfId="2531" priority="511" operator="containsText" text="1- Bajo">
      <formula>NOT(ISERROR(SEARCH("1- Bajo",F30)))</formula>
    </cfRule>
  </conditionalFormatting>
  <conditionalFormatting sqref="J30:J34">
    <cfRule type="containsText" dxfId="2530" priority="501" operator="containsText" text="Bajo">
      <formula>NOT(ISERROR(SEARCH("Bajo",J30)))</formula>
    </cfRule>
    <cfRule type="containsText" dxfId="2529" priority="502" operator="containsText" text="Moderado">
      <formula>NOT(ISERROR(SEARCH("Moderado",J30)))</formula>
    </cfRule>
    <cfRule type="containsText" dxfId="2528" priority="503" operator="containsText" text="Alto">
      <formula>NOT(ISERROR(SEARCH("Alto",J30)))</formula>
    </cfRule>
    <cfRule type="containsText" dxfId="2527" priority="504" operator="containsText" text="Extremo">
      <formula>NOT(ISERROR(SEARCH("Extremo",J30)))</formula>
    </cfRule>
    <cfRule type="colorScale" priority="505">
      <colorScale>
        <cfvo type="min"/>
        <cfvo type="max"/>
        <color rgb="FFFF7128"/>
        <color rgb="FFFFEF9C"/>
      </colorScale>
    </cfRule>
  </conditionalFormatting>
  <conditionalFormatting sqref="M30:M34">
    <cfRule type="containsText" dxfId="2526" priority="476" operator="containsText" text="Moderado">
      <formula>NOT(ISERROR(SEARCH("Moderado",M30)))</formula>
    </cfRule>
    <cfRule type="containsText" dxfId="2525" priority="496" operator="containsText" text="Bajo">
      <formula>NOT(ISERROR(SEARCH("Bajo",M30)))</formula>
    </cfRule>
    <cfRule type="containsText" dxfId="2524" priority="497" operator="containsText" text="Moderado">
      <formula>NOT(ISERROR(SEARCH("Moderado",M30)))</formula>
    </cfRule>
    <cfRule type="containsText" dxfId="2523" priority="498" operator="containsText" text="Alto">
      <formula>NOT(ISERROR(SEARCH("Alto",M30)))</formula>
    </cfRule>
    <cfRule type="containsText" dxfId="2522" priority="499" operator="containsText" text="Extremo">
      <formula>NOT(ISERROR(SEARCH("Extremo",M30)))</formula>
    </cfRule>
    <cfRule type="colorScale" priority="500">
      <colorScale>
        <cfvo type="min"/>
        <cfvo type="max"/>
        <color rgb="FFFF7128"/>
        <color rgb="FFFFEF9C"/>
      </colorScale>
    </cfRule>
  </conditionalFormatting>
  <conditionalFormatting sqref="N30">
    <cfRule type="containsText" dxfId="2521" priority="490" operator="containsText" text="3- Moderado">
      <formula>NOT(ISERROR(SEARCH("3- Moderado",N30)))</formula>
    </cfRule>
    <cfRule type="containsText" dxfId="2520" priority="491" operator="containsText" text="6- Moderado">
      <formula>NOT(ISERROR(SEARCH("6- Moderado",N30)))</formula>
    </cfRule>
    <cfRule type="containsText" dxfId="2519" priority="492" operator="containsText" text="4- Moderado">
      <formula>NOT(ISERROR(SEARCH("4- Moderado",N30)))</formula>
    </cfRule>
    <cfRule type="containsText" dxfId="2518" priority="493" operator="containsText" text="3- Bajo">
      <formula>NOT(ISERROR(SEARCH("3- Bajo",N30)))</formula>
    </cfRule>
    <cfRule type="containsText" dxfId="2517" priority="494" operator="containsText" text="4- Bajo">
      <formula>NOT(ISERROR(SEARCH("4- Bajo",N30)))</formula>
    </cfRule>
    <cfRule type="containsText" dxfId="2516" priority="495" operator="containsText" text="1- Bajo">
      <formula>NOT(ISERROR(SEARCH("1- Bajo",N30)))</formula>
    </cfRule>
  </conditionalFormatting>
  <conditionalFormatting sqref="H30:H34">
    <cfRule type="containsText" dxfId="2515" priority="477" operator="containsText" text="Muy Alta">
      <formula>NOT(ISERROR(SEARCH("Muy Alta",H30)))</formula>
    </cfRule>
    <cfRule type="containsText" dxfId="2514" priority="478" operator="containsText" text="Alta">
      <formula>NOT(ISERROR(SEARCH("Alta",H30)))</formula>
    </cfRule>
    <cfRule type="containsText" dxfId="2513" priority="479" operator="containsText" text="Muy Alta">
      <formula>NOT(ISERROR(SEARCH("Muy Alta",H30)))</formula>
    </cfRule>
    <cfRule type="containsText" dxfId="2512" priority="484" operator="containsText" text="Muy Baja">
      <formula>NOT(ISERROR(SEARCH("Muy Baja",H30)))</formula>
    </cfRule>
    <cfRule type="containsText" dxfId="2511" priority="485" operator="containsText" text="Baja">
      <formula>NOT(ISERROR(SEARCH("Baja",H30)))</formula>
    </cfRule>
    <cfRule type="containsText" dxfId="2510" priority="486" operator="containsText" text="Media">
      <formula>NOT(ISERROR(SEARCH("Media",H30)))</formula>
    </cfRule>
    <cfRule type="containsText" dxfId="2509" priority="487" operator="containsText" text="Alta">
      <formula>NOT(ISERROR(SEARCH("Alta",H30)))</formula>
    </cfRule>
    <cfRule type="containsText" dxfId="2508" priority="489" operator="containsText" text="Muy Alta">
      <formula>NOT(ISERROR(SEARCH("Muy Alta",H30)))</formula>
    </cfRule>
  </conditionalFormatting>
  <conditionalFormatting sqref="I30:I34">
    <cfRule type="containsText" dxfId="2507" priority="480" operator="containsText" text="Catastrófico">
      <formula>NOT(ISERROR(SEARCH("Catastrófico",I30)))</formula>
    </cfRule>
    <cfRule type="containsText" dxfId="2506" priority="481" operator="containsText" text="Mayor">
      <formula>NOT(ISERROR(SEARCH("Mayor",I30)))</formula>
    </cfRule>
    <cfRule type="containsText" dxfId="2505" priority="482" operator="containsText" text="Menor">
      <formula>NOT(ISERROR(SEARCH("Menor",I30)))</formula>
    </cfRule>
    <cfRule type="containsText" dxfId="2504" priority="483" operator="containsText" text="Leve">
      <formula>NOT(ISERROR(SEARCH("Leve",I30)))</formula>
    </cfRule>
    <cfRule type="containsText" dxfId="2503" priority="488" operator="containsText" text="Moderado">
      <formula>NOT(ISERROR(SEARCH("Moderado",I30)))</formula>
    </cfRule>
  </conditionalFormatting>
  <conditionalFormatting sqref="K30:K34">
    <cfRule type="containsText" dxfId="2502" priority="475" operator="containsText" text="Media">
      <formula>NOT(ISERROR(SEARCH("Media",K30)))</formula>
    </cfRule>
  </conditionalFormatting>
  <conditionalFormatting sqref="L30:L34">
    <cfRule type="containsText" dxfId="2501" priority="474" operator="containsText" text="Moderado">
      <formula>NOT(ISERROR(SEARCH("Moderado",L30)))</formula>
    </cfRule>
  </conditionalFormatting>
  <conditionalFormatting sqref="J30:J34">
    <cfRule type="containsText" dxfId="2500" priority="473" operator="containsText" text="Moderado">
      <formula>NOT(ISERROR(SEARCH("Moderado",J30)))</formula>
    </cfRule>
  </conditionalFormatting>
  <conditionalFormatting sqref="J30:J34">
    <cfRule type="containsText" dxfId="2499" priority="471" operator="containsText" text="Bajo">
      <formula>NOT(ISERROR(SEARCH("Bajo",J30)))</formula>
    </cfRule>
    <cfRule type="containsText" dxfId="2498" priority="472" operator="containsText" text="Extremo">
      <formula>NOT(ISERROR(SEARCH("Extremo",J30)))</formula>
    </cfRule>
  </conditionalFormatting>
  <conditionalFormatting sqref="K30:K34">
    <cfRule type="containsText" dxfId="2497" priority="469" operator="containsText" text="Baja">
      <formula>NOT(ISERROR(SEARCH("Baja",K30)))</formula>
    </cfRule>
    <cfRule type="containsText" dxfId="2496" priority="470" operator="containsText" text="Muy Baja">
      <formula>NOT(ISERROR(SEARCH("Muy Baja",K30)))</formula>
    </cfRule>
  </conditionalFormatting>
  <conditionalFormatting sqref="K30:K34">
    <cfRule type="containsText" dxfId="2495" priority="467" operator="containsText" text="Muy Alta">
      <formula>NOT(ISERROR(SEARCH("Muy Alta",K30)))</formula>
    </cfRule>
    <cfRule type="containsText" dxfId="2494" priority="468" operator="containsText" text="Alta">
      <formula>NOT(ISERROR(SEARCH("Alta",K30)))</formula>
    </cfRule>
  </conditionalFormatting>
  <conditionalFormatting sqref="L30:L34">
    <cfRule type="containsText" dxfId="2493" priority="463" operator="containsText" text="Catastrófico">
      <formula>NOT(ISERROR(SEARCH("Catastrófico",L30)))</formula>
    </cfRule>
    <cfRule type="containsText" dxfId="2492" priority="464" operator="containsText" text="Mayor">
      <formula>NOT(ISERROR(SEARCH("Mayor",L30)))</formula>
    </cfRule>
    <cfRule type="containsText" dxfId="2491" priority="465" operator="containsText" text="Menor">
      <formula>NOT(ISERROR(SEARCH("Menor",L30)))</formula>
    </cfRule>
    <cfRule type="containsText" dxfId="2490" priority="466" operator="containsText" text="Leve">
      <formula>NOT(ISERROR(SEARCH("Leve",L30)))</formula>
    </cfRule>
  </conditionalFormatting>
  <conditionalFormatting sqref="K35:L35">
    <cfRule type="containsText" dxfId="2489" priority="457" operator="containsText" text="3- Moderado">
      <formula>NOT(ISERROR(SEARCH("3- Moderado",K35)))</formula>
    </cfRule>
    <cfRule type="containsText" dxfId="2488" priority="458" operator="containsText" text="6- Moderado">
      <formula>NOT(ISERROR(SEARCH("6- Moderado",K35)))</formula>
    </cfRule>
    <cfRule type="containsText" dxfId="2487" priority="459" operator="containsText" text="4- Moderado">
      <formula>NOT(ISERROR(SEARCH("4- Moderado",K35)))</formula>
    </cfRule>
    <cfRule type="containsText" dxfId="2486" priority="460" operator="containsText" text="3- Bajo">
      <formula>NOT(ISERROR(SEARCH("3- Bajo",K35)))</formula>
    </cfRule>
    <cfRule type="containsText" dxfId="2485" priority="461" operator="containsText" text="4- Bajo">
      <formula>NOT(ISERROR(SEARCH("4- Bajo",K35)))</formula>
    </cfRule>
    <cfRule type="containsText" dxfId="2484" priority="462" operator="containsText" text="1- Bajo">
      <formula>NOT(ISERROR(SEARCH("1- Bajo",K35)))</formula>
    </cfRule>
  </conditionalFormatting>
  <conditionalFormatting sqref="H35:I35">
    <cfRule type="containsText" dxfId="2483" priority="451" operator="containsText" text="3- Moderado">
      <formula>NOT(ISERROR(SEARCH("3- Moderado",H35)))</formula>
    </cfRule>
    <cfRule type="containsText" dxfId="2482" priority="452" operator="containsText" text="6- Moderado">
      <formula>NOT(ISERROR(SEARCH("6- Moderado",H35)))</formula>
    </cfRule>
    <cfRule type="containsText" dxfId="2481" priority="453" operator="containsText" text="4- Moderado">
      <formula>NOT(ISERROR(SEARCH("4- Moderado",H35)))</formula>
    </cfRule>
    <cfRule type="containsText" dxfId="2480" priority="454" operator="containsText" text="3- Bajo">
      <formula>NOT(ISERROR(SEARCH("3- Bajo",H35)))</formula>
    </cfRule>
    <cfRule type="containsText" dxfId="2479" priority="455" operator="containsText" text="4- Bajo">
      <formula>NOT(ISERROR(SEARCH("4- Bajo",H35)))</formula>
    </cfRule>
    <cfRule type="containsText" dxfId="2478" priority="456" operator="containsText" text="1- Bajo">
      <formula>NOT(ISERROR(SEARCH("1- Bajo",H35)))</formula>
    </cfRule>
  </conditionalFormatting>
  <conditionalFormatting sqref="A35 C35:E35">
    <cfRule type="containsText" dxfId="2477" priority="445" operator="containsText" text="3- Moderado">
      <formula>NOT(ISERROR(SEARCH("3- Moderado",A35)))</formula>
    </cfRule>
    <cfRule type="containsText" dxfId="2476" priority="446" operator="containsText" text="6- Moderado">
      <formula>NOT(ISERROR(SEARCH("6- Moderado",A35)))</formula>
    </cfRule>
    <cfRule type="containsText" dxfId="2475" priority="447" operator="containsText" text="4- Moderado">
      <formula>NOT(ISERROR(SEARCH("4- Moderado",A35)))</formula>
    </cfRule>
    <cfRule type="containsText" dxfId="2474" priority="448" operator="containsText" text="3- Bajo">
      <formula>NOT(ISERROR(SEARCH("3- Bajo",A35)))</formula>
    </cfRule>
    <cfRule type="containsText" dxfId="2473" priority="449" operator="containsText" text="4- Bajo">
      <formula>NOT(ISERROR(SEARCH("4- Bajo",A35)))</formula>
    </cfRule>
    <cfRule type="containsText" dxfId="2472" priority="450" operator="containsText" text="1- Bajo">
      <formula>NOT(ISERROR(SEARCH("1- Bajo",A35)))</formula>
    </cfRule>
  </conditionalFormatting>
  <conditionalFormatting sqref="F35:G35">
    <cfRule type="containsText" dxfId="2471" priority="439" operator="containsText" text="3- Moderado">
      <formula>NOT(ISERROR(SEARCH("3- Moderado",F35)))</formula>
    </cfRule>
    <cfRule type="containsText" dxfId="2470" priority="440" operator="containsText" text="6- Moderado">
      <formula>NOT(ISERROR(SEARCH("6- Moderado",F35)))</formula>
    </cfRule>
    <cfRule type="containsText" dxfId="2469" priority="441" operator="containsText" text="4- Moderado">
      <formula>NOT(ISERROR(SEARCH("4- Moderado",F35)))</formula>
    </cfRule>
    <cfRule type="containsText" dxfId="2468" priority="442" operator="containsText" text="3- Bajo">
      <formula>NOT(ISERROR(SEARCH("3- Bajo",F35)))</formula>
    </cfRule>
    <cfRule type="containsText" dxfId="2467" priority="443" operator="containsText" text="4- Bajo">
      <formula>NOT(ISERROR(SEARCH("4- Bajo",F35)))</formula>
    </cfRule>
    <cfRule type="containsText" dxfId="2466" priority="444" operator="containsText" text="1- Bajo">
      <formula>NOT(ISERROR(SEARCH("1- Bajo",F35)))</formula>
    </cfRule>
  </conditionalFormatting>
  <conditionalFormatting sqref="J35:J39">
    <cfRule type="containsText" dxfId="2465" priority="434" operator="containsText" text="Bajo">
      <formula>NOT(ISERROR(SEARCH("Bajo",J35)))</formula>
    </cfRule>
    <cfRule type="containsText" dxfId="2464" priority="435" operator="containsText" text="Moderado">
      <formula>NOT(ISERROR(SEARCH("Moderado",J35)))</formula>
    </cfRule>
    <cfRule type="containsText" dxfId="2463" priority="436" operator="containsText" text="Alto">
      <formula>NOT(ISERROR(SEARCH("Alto",J35)))</formula>
    </cfRule>
    <cfRule type="containsText" dxfId="2462" priority="437" operator="containsText" text="Extremo">
      <formula>NOT(ISERROR(SEARCH("Extremo",J35)))</formula>
    </cfRule>
    <cfRule type="colorScale" priority="438">
      <colorScale>
        <cfvo type="min"/>
        <cfvo type="max"/>
        <color rgb="FFFF7128"/>
        <color rgb="FFFFEF9C"/>
      </colorScale>
    </cfRule>
  </conditionalFormatting>
  <conditionalFormatting sqref="M35:M39">
    <cfRule type="containsText" dxfId="2461" priority="409" operator="containsText" text="Moderado">
      <formula>NOT(ISERROR(SEARCH("Moderado",M35)))</formula>
    </cfRule>
    <cfRule type="containsText" dxfId="2460" priority="429" operator="containsText" text="Bajo">
      <formula>NOT(ISERROR(SEARCH("Bajo",M35)))</formula>
    </cfRule>
    <cfRule type="containsText" dxfId="2459" priority="430" operator="containsText" text="Moderado">
      <formula>NOT(ISERROR(SEARCH("Moderado",M35)))</formula>
    </cfRule>
    <cfRule type="containsText" dxfId="2458" priority="431" operator="containsText" text="Alto">
      <formula>NOT(ISERROR(SEARCH("Alto",M35)))</formula>
    </cfRule>
    <cfRule type="containsText" dxfId="2457" priority="432" operator="containsText" text="Extremo">
      <formula>NOT(ISERROR(SEARCH("Extremo",M35)))</formula>
    </cfRule>
    <cfRule type="colorScale" priority="433">
      <colorScale>
        <cfvo type="min"/>
        <cfvo type="max"/>
        <color rgb="FFFF7128"/>
        <color rgb="FFFFEF9C"/>
      </colorScale>
    </cfRule>
  </conditionalFormatting>
  <conditionalFormatting sqref="N35">
    <cfRule type="containsText" dxfId="2456" priority="423" operator="containsText" text="3- Moderado">
      <formula>NOT(ISERROR(SEARCH("3- Moderado",N35)))</formula>
    </cfRule>
    <cfRule type="containsText" dxfId="2455" priority="424" operator="containsText" text="6- Moderado">
      <formula>NOT(ISERROR(SEARCH("6- Moderado",N35)))</formula>
    </cfRule>
    <cfRule type="containsText" dxfId="2454" priority="425" operator="containsText" text="4- Moderado">
      <formula>NOT(ISERROR(SEARCH("4- Moderado",N35)))</formula>
    </cfRule>
    <cfRule type="containsText" dxfId="2453" priority="426" operator="containsText" text="3- Bajo">
      <formula>NOT(ISERROR(SEARCH("3- Bajo",N35)))</formula>
    </cfRule>
    <cfRule type="containsText" dxfId="2452" priority="427" operator="containsText" text="4- Bajo">
      <formula>NOT(ISERROR(SEARCH("4- Bajo",N35)))</formula>
    </cfRule>
    <cfRule type="containsText" dxfId="2451" priority="428" operator="containsText" text="1- Bajo">
      <formula>NOT(ISERROR(SEARCH("1- Bajo",N35)))</formula>
    </cfRule>
  </conditionalFormatting>
  <conditionalFormatting sqref="H35:H39">
    <cfRule type="containsText" dxfId="2450" priority="410" operator="containsText" text="Muy Alta">
      <formula>NOT(ISERROR(SEARCH("Muy Alta",H35)))</formula>
    </cfRule>
    <cfRule type="containsText" dxfId="2449" priority="411" operator="containsText" text="Alta">
      <formula>NOT(ISERROR(SEARCH("Alta",H35)))</formula>
    </cfRule>
    <cfRule type="containsText" dxfId="2448" priority="412" operator="containsText" text="Muy Alta">
      <formula>NOT(ISERROR(SEARCH("Muy Alta",H35)))</formula>
    </cfRule>
    <cfRule type="containsText" dxfId="2447" priority="417" operator="containsText" text="Muy Baja">
      <formula>NOT(ISERROR(SEARCH("Muy Baja",H35)))</formula>
    </cfRule>
    <cfRule type="containsText" dxfId="2446" priority="418" operator="containsText" text="Baja">
      <formula>NOT(ISERROR(SEARCH("Baja",H35)))</formula>
    </cfRule>
    <cfRule type="containsText" dxfId="2445" priority="419" operator="containsText" text="Media">
      <formula>NOT(ISERROR(SEARCH("Media",H35)))</formula>
    </cfRule>
    <cfRule type="containsText" dxfId="2444" priority="420" operator="containsText" text="Alta">
      <formula>NOT(ISERROR(SEARCH("Alta",H35)))</formula>
    </cfRule>
    <cfRule type="containsText" dxfId="2443" priority="422" operator="containsText" text="Muy Alta">
      <formula>NOT(ISERROR(SEARCH("Muy Alta",H35)))</formula>
    </cfRule>
  </conditionalFormatting>
  <conditionalFormatting sqref="I35:I39">
    <cfRule type="containsText" dxfId="2442" priority="413" operator="containsText" text="Catastrófico">
      <formula>NOT(ISERROR(SEARCH("Catastrófico",I35)))</formula>
    </cfRule>
    <cfRule type="containsText" dxfId="2441" priority="414" operator="containsText" text="Mayor">
      <formula>NOT(ISERROR(SEARCH("Mayor",I35)))</formula>
    </cfRule>
    <cfRule type="containsText" dxfId="2440" priority="415" operator="containsText" text="Menor">
      <formula>NOT(ISERROR(SEARCH("Menor",I35)))</formula>
    </cfRule>
    <cfRule type="containsText" dxfId="2439" priority="416" operator="containsText" text="Leve">
      <formula>NOT(ISERROR(SEARCH("Leve",I35)))</formula>
    </cfRule>
    <cfRule type="containsText" dxfId="2438" priority="421" operator="containsText" text="Moderado">
      <formula>NOT(ISERROR(SEARCH("Moderado",I35)))</formula>
    </cfRule>
  </conditionalFormatting>
  <conditionalFormatting sqref="K35:K39">
    <cfRule type="containsText" dxfId="2437" priority="408" operator="containsText" text="Media">
      <formula>NOT(ISERROR(SEARCH("Media",K35)))</formula>
    </cfRule>
  </conditionalFormatting>
  <conditionalFormatting sqref="L35:L39">
    <cfRule type="containsText" dxfId="2436" priority="407" operator="containsText" text="Moderado">
      <formula>NOT(ISERROR(SEARCH("Moderado",L35)))</formula>
    </cfRule>
  </conditionalFormatting>
  <conditionalFormatting sqref="J35:J39">
    <cfRule type="containsText" dxfId="2435" priority="406" operator="containsText" text="Moderado">
      <formula>NOT(ISERROR(SEARCH("Moderado",J35)))</formula>
    </cfRule>
  </conditionalFormatting>
  <conditionalFormatting sqref="J35:J39">
    <cfRule type="containsText" dxfId="2434" priority="404" operator="containsText" text="Bajo">
      <formula>NOT(ISERROR(SEARCH("Bajo",J35)))</formula>
    </cfRule>
    <cfRule type="containsText" dxfId="2433" priority="405" operator="containsText" text="Extremo">
      <formula>NOT(ISERROR(SEARCH("Extremo",J35)))</formula>
    </cfRule>
  </conditionalFormatting>
  <conditionalFormatting sqref="K35:K39">
    <cfRule type="containsText" dxfId="2432" priority="402" operator="containsText" text="Baja">
      <formula>NOT(ISERROR(SEARCH("Baja",K35)))</formula>
    </cfRule>
    <cfRule type="containsText" dxfId="2431" priority="403" operator="containsText" text="Muy Baja">
      <formula>NOT(ISERROR(SEARCH("Muy Baja",K35)))</formula>
    </cfRule>
  </conditionalFormatting>
  <conditionalFormatting sqref="K35:K39">
    <cfRule type="containsText" dxfId="2430" priority="400" operator="containsText" text="Muy Alta">
      <formula>NOT(ISERROR(SEARCH("Muy Alta",K35)))</formula>
    </cfRule>
    <cfRule type="containsText" dxfId="2429" priority="401" operator="containsText" text="Alta">
      <formula>NOT(ISERROR(SEARCH("Alta",K35)))</formula>
    </cfRule>
  </conditionalFormatting>
  <conditionalFormatting sqref="L35:L39">
    <cfRule type="containsText" dxfId="2428" priority="396" operator="containsText" text="Catastrófico">
      <formula>NOT(ISERROR(SEARCH("Catastrófico",L35)))</formula>
    </cfRule>
    <cfRule type="containsText" dxfId="2427" priority="397" operator="containsText" text="Mayor">
      <formula>NOT(ISERROR(SEARCH("Mayor",L35)))</formula>
    </cfRule>
    <cfRule type="containsText" dxfId="2426" priority="398" operator="containsText" text="Menor">
      <formula>NOT(ISERROR(SEARCH("Menor",L35)))</formula>
    </cfRule>
    <cfRule type="containsText" dxfId="2425" priority="399" operator="containsText" text="Leve">
      <formula>NOT(ISERROR(SEARCH("Leve",L35)))</formula>
    </cfRule>
  </conditionalFormatting>
  <conditionalFormatting sqref="K40:L40">
    <cfRule type="containsText" dxfId="2424" priority="390" operator="containsText" text="3- Moderado">
      <formula>NOT(ISERROR(SEARCH("3- Moderado",K40)))</formula>
    </cfRule>
    <cfRule type="containsText" dxfId="2423" priority="391" operator="containsText" text="6- Moderado">
      <formula>NOT(ISERROR(SEARCH("6- Moderado",K40)))</formula>
    </cfRule>
    <cfRule type="containsText" dxfId="2422" priority="392" operator="containsText" text="4- Moderado">
      <formula>NOT(ISERROR(SEARCH("4- Moderado",K40)))</formula>
    </cfRule>
    <cfRule type="containsText" dxfId="2421" priority="393" operator="containsText" text="3- Bajo">
      <formula>NOT(ISERROR(SEARCH("3- Bajo",K40)))</formula>
    </cfRule>
    <cfRule type="containsText" dxfId="2420" priority="394" operator="containsText" text="4- Bajo">
      <formula>NOT(ISERROR(SEARCH("4- Bajo",K40)))</formula>
    </cfRule>
    <cfRule type="containsText" dxfId="2419" priority="395" operator="containsText" text="1- Bajo">
      <formula>NOT(ISERROR(SEARCH("1- Bajo",K40)))</formula>
    </cfRule>
  </conditionalFormatting>
  <conditionalFormatting sqref="H40:I40">
    <cfRule type="containsText" dxfId="2418" priority="384" operator="containsText" text="3- Moderado">
      <formula>NOT(ISERROR(SEARCH("3- Moderado",H40)))</formula>
    </cfRule>
    <cfRule type="containsText" dxfId="2417" priority="385" operator="containsText" text="6- Moderado">
      <formula>NOT(ISERROR(SEARCH("6- Moderado",H40)))</formula>
    </cfRule>
    <cfRule type="containsText" dxfId="2416" priority="386" operator="containsText" text="4- Moderado">
      <formula>NOT(ISERROR(SEARCH("4- Moderado",H40)))</formula>
    </cfRule>
    <cfRule type="containsText" dxfId="2415" priority="387" operator="containsText" text="3- Bajo">
      <formula>NOT(ISERROR(SEARCH("3- Bajo",H40)))</formula>
    </cfRule>
    <cfRule type="containsText" dxfId="2414" priority="388" operator="containsText" text="4- Bajo">
      <formula>NOT(ISERROR(SEARCH("4- Bajo",H40)))</formula>
    </cfRule>
    <cfRule type="containsText" dxfId="2413" priority="389" operator="containsText" text="1- Bajo">
      <formula>NOT(ISERROR(SEARCH("1- Bajo",H40)))</formula>
    </cfRule>
  </conditionalFormatting>
  <conditionalFormatting sqref="A40 C40:E40">
    <cfRule type="containsText" dxfId="2412" priority="378" operator="containsText" text="3- Moderado">
      <formula>NOT(ISERROR(SEARCH("3- Moderado",A40)))</formula>
    </cfRule>
    <cfRule type="containsText" dxfId="2411" priority="379" operator="containsText" text="6- Moderado">
      <formula>NOT(ISERROR(SEARCH("6- Moderado",A40)))</formula>
    </cfRule>
    <cfRule type="containsText" dxfId="2410" priority="380" operator="containsText" text="4- Moderado">
      <formula>NOT(ISERROR(SEARCH("4- Moderado",A40)))</formula>
    </cfRule>
    <cfRule type="containsText" dxfId="2409" priority="381" operator="containsText" text="3- Bajo">
      <formula>NOT(ISERROR(SEARCH("3- Bajo",A40)))</formula>
    </cfRule>
    <cfRule type="containsText" dxfId="2408" priority="382" operator="containsText" text="4- Bajo">
      <formula>NOT(ISERROR(SEARCH("4- Bajo",A40)))</formula>
    </cfRule>
    <cfRule type="containsText" dxfId="2407" priority="383" operator="containsText" text="1- Bajo">
      <formula>NOT(ISERROR(SEARCH("1- Bajo",A40)))</formula>
    </cfRule>
  </conditionalFormatting>
  <conditionalFormatting sqref="F40:G40">
    <cfRule type="containsText" dxfId="2406" priority="372" operator="containsText" text="3- Moderado">
      <formula>NOT(ISERROR(SEARCH("3- Moderado",F40)))</formula>
    </cfRule>
    <cfRule type="containsText" dxfId="2405" priority="373" operator="containsText" text="6- Moderado">
      <formula>NOT(ISERROR(SEARCH("6- Moderado",F40)))</formula>
    </cfRule>
    <cfRule type="containsText" dxfId="2404" priority="374" operator="containsText" text="4- Moderado">
      <formula>NOT(ISERROR(SEARCH("4- Moderado",F40)))</formula>
    </cfRule>
    <cfRule type="containsText" dxfId="2403" priority="375" operator="containsText" text="3- Bajo">
      <formula>NOT(ISERROR(SEARCH("3- Bajo",F40)))</formula>
    </cfRule>
    <cfRule type="containsText" dxfId="2402" priority="376" operator="containsText" text="4- Bajo">
      <formula>NOT(ISERROR(SEARCH("4- Bajo",F40)))</formula>
    </cfRule>
    <cfRule type="containsText" dxfId="2401" priority="377" operator="containsText" text="1- Bajo">
      <formula>NOT(ISERROR(SEARCH("1- Bajo",F40)))</formula>
    </cfRule>
  </conditionalFormatting>
  <conditionalFormatting sqref="J40:J44">
    <cfRule type="containsText" dxfId="2400" priority="367" operator="containsText" text="Bajo">
      <formula>NOT(ISERROR(SEARCH("Bajo",J40)))</formula>
    </cfRule>
    <cfRule type="containsText" dxfId="2399" priority="368" operator="containsText" text="Moderado">
      <formula>NOT(ISERROR(SEARCH("Moderado",J40)))</formula>
    </cfRule>
    <cfRule type="containsText" dxfId="2398" priority="369" operator="containsText" text="Alto">
      <formula>NOT(ISERROR(SEARCH("Alto",J40)))</formula>
    </cfRule>
    <cfRule type="containsText" dxfId="2397" priority="370" operator="containsText" text="Extremo">
      <formula>NOT(ISERROR(SEARCH("Extremo",J40)))</formula>
    </cfRule>
    <cfRule type="colorScale" priority="371">
      <colorScale>
        <cfvo type="min"/>
        <cfvo type="max"/>
        <color rgb="FFFF7128"/>
        <color rgb="FFFFEF9C"/>
      </colorScale>
    </cfRule>
  </conditionalFormatting>
  <conditionalFormatting sqref="M40:M44">
    <cfRule type="containsText" dxfId="2396" priority="342" operator="containsText" text="Moderado">
      <formula>NOT(ISERROR(SEARCH("Moderado",M40)))</formula>
    </cfRule>
    <cfRule type="containsText" dxfId="2395" priority="362" operator="containsText" text="Bajo">
      <formula>NOT(ISERROR(SEARCH("Bajo",M40)))</formula>
    </cfRule>
    <cfRule type="containsText" dxfId="2394" priority="363" operator="containsText" text="Moderado">
      <formula>NOT(ISERROR(SEARCH("Moderado",M40)))</formula>
    </cfRule>
    <cfRule type="containsText" dxfId="2393" priority="364" operator="containsText" text="Alto">
      <formula>NOT(ISERROR(SEARCH("Alto",M40)))</formula>
    </cfRule>
    <cfRule type="containsText" dxfId="2392" priority="365" operator="containsText" text="Extremo">
      <formula>NOT(ISERROR(SEARCH("Extremo",M40)))</formula>
    </cfRule>
    <cfRule type="colorScale" priority="366">
      <colorScale>
        <cfvo type="min"/>
        <cfvo type="max"/>
        <color rgb="FFFF7128"/>
        <color rgb="FFFFEF9C"/>
      </colorScale>
    </cfRule>
  </conditionalFormatting>
  <conditionalFormatting sqref="N40">
    <cfRule type="containsText" dxfId="2391" priority="356" operator="containsText" text="3- Moderado">
      <formula>NOT(ISERROR(SEARCH("3- Moderado",N40)))</formula>
    </cfRule>
    <cfRule type="containsText" dxfId="2390" priority="357" operator="containsText" text="6- Moderado">
      <formula>NOT(ISERROR(SEARCH("6- Moderado",N40)))</formula>
    </cfRule>
    <cfRule type="containsText" dxfId="2389" priority="358" operator="containsText" text="4- Moderado">
      <formula>NOT(ISERROR(SEARCH("4- Moderado",N40)))</formula>
    </cfRule>
    <cfRule type="containsText" dxfId="2388" priority="359" operator="containsText" text="3- Bajo">
      <formula>NOT(ISERROR(SEARCH("3- Bajo",N40)))</formula>
    </cfRule>
    <cfRule type="containsText" dxfId="2387" priority="360" operator="containsText" text="4- Bajo">
      <formula>NOT(ISERROR(SEARCH("4- Bajo",N40)))</formula>
    </cfRule>
    <cfRule type="containsText" dxfId="2386" priority="361" operator="containsText" text="1- Bajo">
      <formula>NOT(ISERROR(SEARCH("1- Bajo",N40)))</formula>
    </cfRule>
  </conditionalFormatting>
  <conditionalFormatting sqref="H40:H44">
    <cfRule type="containsText" dxfId="2385" priority="343" operator="containsText" text="Muy Alta">
      <formula>NOT(ISERROR(SEARCH("Muy Alta",H40)))</formula>
    </cfRule>
    <cfRule type="containsText" dxfId="2384" priority="344" operator="containsText" text="Alta">
      <formula>NOT(ISERROR(SEARCH("Alta",H40)))</formula>
    </cfRule>
    <cfRule type="containsText" dxfId="2383" priority="345" operator="containsText" text="Muy Alta">
      <formula>NOT(ISERROR(SEARCH("Muy Alta",H40)))</formula>
    </cfRule>
    <cfRule type="containsText" dxfId="2382" priority="350" operator="containsText" text="Muy Baja">
      <formula>NOT(ISERROR(SEARCH("Muy Baja",H40)))</formula>
    </cfRule>
    <cfRule type="containsText" dxfId="2381" priority="351" operator="containsText" text="Baja">
      <formula>NOT(ISERROR(SEARCH("Baja",H40)))</formula>
    </cfRule>
    <cfRule type="containsText" dxfId="2380" priority="352" operator="containsText" text="Media">
      <formula>NOT(ISERROR(SEARCH("Media",H40)))</formula>
    </cfRule>
    <cfRule type="containsText" dxfId="2379" priority="353" operator="containsText" text="Alta">
      <formula>NOT(ISERROR(SEARCH("Alta",H40)))</formula>
    </cfRule>
    <cfRule type="containsText" dxfId="2378" priority="355" operator="containsText" text="Muy Alta">
      <formula>NOT(ISERROR(SEARCH("Muy Alta",H40)))</formula>
    </cfRule>
  </conditionalFormatting>
  <conditionalFormatting sqref="I40:I44">
    <cfRule type="containsText" dxfId="2377" priority="346" operator="containsText" text="Catastrófico">
      <formula>NOT(ISERROR(SEARCH("Catastrófico",I40)))</formula>
    </cfRule>
    <cfRule type="containsText" dxfId="2376" priority="347" operator="containsText" text="Mayor">
      <formula>NOT(ISERROR(SEARCH("Mayor",I40)))</formula>
    </cfRule>
    <cfRule type="containsText" dxfId="2375" priority="348" operator="containsText" text="Menor">
      <formula>NOT(ISERROR(SEARCH("Menor",I40)))</formula>
    </cfRule>
    <cfRule type="containsText" dxfId="2374" priority="349" operator="containsText" text="Leve">
      <formula>NOT(ISERROR(SEARCH("Leve",I40)))</formula>
    </cfRule>
    <cfRule type="containsText" dxfId="2373" priority="354" operator="containsText" text="Moderado">
      <formula>NOT(ISERROR(SEARCH("Moderado",I40)))</formula>
    </cfRule>
  </conditionalFormatting>
  <conditionalFormatting sqref="K40:K44">
    <cfRule type="containsText" dxfId="2372" priority="341" operator="containsText" text="Media">
      <formula>NOT(ISERROR(SEARCH("Media",K40)))</formula>
    </cfRule>
  </conditionalFormatting>
  <conditionalFormatting sqref="L40:L44">
    <cfRule type="containsText" dxfId="2371" priority="340" operator="containsText" text="Moderado">
      <formula>NOT(ISERROR(SEARCH("Moderado",L40)))</formula>
    </cfRule>
  </conditionalFormatting>
  <conditionalFormatting sqref="J40:J44">
    <cfRule type="containsText" dxfId="2370" priority="339" operator="containsText" text="Moderado">
      <formula>NOT(ISERROR(SEARCH("Moderado",J40)))</formula>
    </cfRule>
  </conditionalFormatting>
  <conditionalFormatting sqref="J40:J44">
    <cfRule type="containsText" dxfId="2369" priority="337" operator="containsText" text="Bajo">
      <formula>NOT(ISERROR(SEARCH("Bajo",J40)))</formula>
    </cfRule>
    <cfRule type="containsText" dxfId="2368" priority="338" operator="containsText" text="Extremo">
      <formula>NOT(ISERROR(SEARCH("Extremo",J40)))</formula>
    </cfRule>
  </conditionalFormatting>
  <conditionalFormatting sqref="K40:K44">
    <cfRule type="containsText" dxfId="2367" priority="335" operator="containsText" text="Baja">
      <formula>NOT(ISERROR(SEARCH("Baja",K40)))</formula>
    </cfRule>
    <cfRule type="containsText" dxfId="2366" priority="336" operator="containsText" text="Muy Baja">
      <formula>NOT(ISERROR(SEARCH("Muy Baja",K40)))</formula>
    </cfRule>
  </conditionalFormatting>
  <conditionalFormatting sqref="K40:K44">
    <cfRule type="containsText" dxfId="2365" priority="333" operator="containsText" text="Muy Alta">
      <formula>NOT(ISERROR(SEARCH("Muy Alta",K40)))</formula>
    </cfRule>
    <cfRule type="containsText" dxfId="2364" priority="334" operator="containsText" text="Alta">
      <formula>NOT(ISERROR(SEARCH("Alta",K40)))</formula>
    </cfRule>
  </conditionalFormatting>
  <conditionalFormatting sqref="L40:L44">
    <cfRule type="containsText" dxfId="2363" priority="329" operator="containsText" text="Catastrófico">
      <formula>NOT(ISERROR(SEARCH("Catastrófico",L40)))</formula>
    </cfRule>
    <cfRule type="containsText" dxfId="2362" priority="330" operator="containsText" text="Mayor">
      <formula>NOT(ISERROR(SEARCH("Mayor",L40)))</formula>
    </cfRule>
    <cfRule type="containsText" dxfId="2361" priority="331" operator="containsText" text="Menor">
      <formula>NOT(ISERROR(SEARCH("Menor",L40)))</formula>
    </cfRule>
    <cfRule type="containsText" dxfId="2360" priority="332" operator="containsText" text="Leve">
      <formula>NOT(ISERROR(SEARCH("Leve",L40)))</formula>
    </cfRule>
  </conditionalFormatting>
  <conditionalFormatting sqref="K45:L45">
    <cfRule type="containsText" dxfId="2359" priority="323" operator="containsText" text="3- Moderado">
      <formula>NOT(ISERROR(SEARCH("3- Moderado",K45)))</formula>
    </cfRule>
    <cfRule type="containsText" dxfId="2358" priority="324" operator="containsText" text="6- Moderado">
      <formula>NOT(ISERROR(SEARCH("6- Moderado",K45)))</formula>
    </cfRule>
    <cfRule type="containsText" dxfId="2357" priority="325" operator="containsText" text="4- Moderado">
      <formula>NOT(ISERROR(SEARCH("4- Moderado",K45)))</formula>
    </cfRule>
    <cfRule type="containsText" dxfId="2356" priority="326" operator="containsText" text="3- Bajo">
      <formula>NOT(ISERROR(SEARCH("3- Bajo",K45)))</formula>
    </cfRule>
    <cfRule type="containsText" dxfId="2355" priority="327" operator="containsText" text="4- Bajo">
      <formula>NOT(ISERROR(SEARCH("4- Bajo",K45)))</formula>
    </cfRule>
    <cfRule type="containsText" dxfId="2354" priority="328" operator="containsText" text="1- Bajo">
      <formula>NOT(ISERROR(SEARCH("1- Bajo",K45)))</formula>
    </cfRule>
  </conditionalFormatting>
  <conditionalFormatting sqref="H45:I45">
    <cfRule type="containsText" dxfId="2353" priority="317" operator="containsText" text="3- Moderado">
      <formula>NOT(ISERROR(SEARCH("3- Moderado",H45)))</formula>
    </cfRule>
    <cfRule type="containsText" dxfId="2352" priority="318" operator="containsText" text="6- Moderado">
      <formula>NOT(ISERROR(SEARCH("6- Moderado",H45)))</formula>
    </cfRule>
    <cfRule type="containsText" dxfId="2351" priority="319" operator="containsText" text="4- Moderado">
      <formula>NOT(ISERROR(SEARCH("4- Moderado",H45)))</formula>
    </cfRule>
    <cfRule type="containsText" dxfId="2350" priority="320" operator="containsText" text="3- Bajo">
      <formula>NOT(ISERROR(SEARCH("3- Bajo",H45)))</formula>
    </cfRule>
    <cfRule type="containsText" dxfId="2349" priority="321" operator="containsText" text="4- Bajo">
      <formula>NOT(ISERROR(SEARCH("4- Bajo",H45)))</formula>
    </cfRule>
    <cfRule type="containsText" dxfId="2348" priority="322" operator="containsText" text="1- Bajo">
      <formula>NOT(ISERROR(SEARCH("1- Bajo",H45)))</formula>
    </cfRule>
  </conditionalFormatting>
  <conditionalFormatting sqref="A45 C45:E45">
    <cfRule type="containsText" dxfId="2347" priority="311" operator="containsText" text="3- Moderado">
      <formula>NOT(ISERROR(SEARCH("3- Moderado",A45)))</formula>
    </cfRule>
    <cfRule type="containsText" dxfId="2346" priority="312" operator="containsText" text="6- Moderado">
      <formula>NOT(ISERROR(SEARCH("6- Moderado",A45)))</formula>
    </cfRule>
    <cfRule type="containsText" dxfId="2345" priority="313" operator="containsText" text="4- Moderado">
      <formula>NOT(ISERROR(SEARCH("4- Moderado",A45)))</formula>
    </cfRule>
    <cfRule type="containsText" dxfId="2344" priority="314" operator="containsText" text="3- Bajo">
      <formula>NOT(ISERROR(SEARCH("3- Bajo",A45)))</formula>
    </cfRule>
    <cfRule type="containsText" dxfId="2343" priority="315" operator="containsText" text="4- Bajo">
      <formula>NOT(ISERROR(SEARCH("4- Bajo",A45)))</formula>
    </cfRule>
    <cfRule type="containsText" dxfId="2342" priority="316" operator="containsText" text="1- Bajo">
      <formula>NOT(ISERROR(SEARCH("1- Bajo",A45)))</formula>
    </cfRule>
  </conditionalFormatting>
  <conditionalFormatting sqref="F45:G45">
    <cfRule type="containsText" dxfId="2341" priority="305" operator="containsText" text="3- Moderado">
      <formula>NOT(ISERROR(SEARCH("3- Moderado",F45)))</formula>
    </cfRule>
    <cfRule type="containsText" dxfId="2340" priority="306" operator="containsText" text="6- Moderado">
      <formula>NOT(ISERROR(SEARCH("6- Moderado",F45)))</formula>
    </cfRule>
    <cfRule type="containsText" dxfId="2339" priority="307" operator="containsText" text="4- Moderado">
      <formula>NOT(ISERROR(SEARCH("4- Moderado",F45)))</formula>
    </cfRule>
    <cfRule type="containsText" dxfId="2338" priority="308" operator="containsText" text="3- Bajo">
      <formula>NOT(ISERROR(SEARCH("3- Bajo",F45)))</formula>
    </cfRule>
    <cfRule type="containsText" dxfId="2337" priority="309" operator="containsText" text="4- Bajo">
      <formula>NOT(ISERROR(SEARCH("4- Bajo",F45)))</formula>
    </cfRule>
    <cfRule type="containsText" dxfId="2336" priority="310" operator="containsText" text="1- Bajo">
      <formula>NOT(ISERROR(SEARCH("1- Bajo",F45)))</formula>
    </cfRule>
  </conditionalFormatting>
  <conditionalFormatting sqref="J45:J49">
    <cfRule type="containsText" dxfId="2335" priority="300" operator="containsText" text="Bajo">
      <formula>NOT(ISERROR(SEARCH("Bajo",J45)))</formula>
    </cfRule>
    <cfRule type="containsText" dxfId="2334" priority="301" operator="containsText" text="Moderado">
      <formula>NOT(ISERROR(SEARCH("Moderado",J45)))</formula>
    </cfRule>
    <cfRule type="containsText" dxfId="2333" priority="302" operator="containsText" text="Alto">
      <formula>NOT(ISERROR(SEARCH("Alto",J45)))</formula>
    </cfRule>
    <cfRule type="containsText" dxfId="2332" priority="303" operator="containsText" text="Extremo">
      <formula>NOT(ISERROR(SEARCH("Extremo",J45)))</formula>
    </cfRule>
    <cfRule type="colorScale" priority="304">
      <colorScale>
        <cfvo type="min"/>
        <cfvo type="max"/>
        <color rgb="FFFF7128"/>
        <color rgb="FFFFEF9C"/>
      </colorScale>
    </cfRule>
  </conditionalFormatting>
  <conditionalFormatting sqref="M45:M49">
    <cfRule type="containsText" dxfId="2331" priority="275" operator="containsText" text="Moderado">
      <formula>NOT(ISERROR(SEARCH("Moderado",M45)))</formula>
    </cfRule>
    <cfRule type="containsText" dxfId="2330" priority="295" operator="containsText" text="Bajo">
      <formula>NOT(ISERROR(SEARCH("Bajo",M45)))</formula>
    </cfRule>
    <cfRule type="containsText" dxfId="2329" priority="296" operator="containsText" text="Moderado">
      <formula>NOT(ISERROR(SEARCH("Moderado",M45)))</formula>
    </cfRule>
    <cfRule type="containsText" dxfId="2328" priority="297" operator="containsText" text="Alto">
      <formula>NOT(ISERROR(SEARCH("Alto",M45)))</formula>
    </cfRule>
    <cfRule type="containsText" dxfId="2327" priority="298" operator="containsText" text="Extremo">
      <formula>NOT(ISERROR(SEARCH("Extremo",M45)))</formula>
    </cfRule>
    <cfRule type="colorScale" priority="299">
      <colorScale>
        <cfvo type="min"/>
        <cfvo type="max"/>
        <color rgb="FFFF7128"/>
        <color rgb="FFFFEF9C"/>
      </colorScale>
    </cfRule>
  </conditionalFormatting>
  <conditionalFormatting sqref="N45">
    <cfRule type="containsText" dxfId="2326" priority="289" operator="containsText" text="3- Moderado">
      <formula>NOT(ISERROR(SEARCH("3- Moderado",N45)))</formula>
    </cfRule>
    <cfRule type="containsText" dxfId="2325" priority="290" operator="containsText" text="6- Moderado">
      <formula>NOT(ISERROR(SEARCH("6- Moderado",N45)))</formula>
    </cfRule>
    <cfRule type="containsText" dxfId="2324" priority="291" operator="containsText" text="4- Moderado">
      <formula>NOT(ISERROR(SEARCH("4- Moderado",N45)))</formula>
    </cfRule>
    <cfRule type="containsText" dxfId="2323" priority="292" operator="containsText" text="3- Bajo">
      <formula>NOT(ISERROR(SEARCH("3- Bajo",N45)))</formula>
    </cfRule>
    <cfRule type="containsText" dxfId="2322" priority="293" operator="containsText" text="4- Bajo">
      <formula>NOT(ISERROR(SEARCH("4- Bajo",N45)))</formula>
    </cfRule>
    <cfRule type="containsText" dxfId="2321" priority="294" operator="containsText" text="1- Bajo">
      <formula>NOT(ISERROR(SEARCH("1- Bajo",N45)))</formula>
    </cfRule>
  </conditionalFormatting>
  <conditionalFormatting sqref="H45:H49">
    <cfRule type="containsText" dxfId="2320" priority="276" operator="containsText" text="Muy Alta">
      <formula>NOT(ISERROR(SEARCH("Muy Alta",H45)))</formula>
    </cfRule>
    <cfRule type="containsText" dxfId="2319" priority="277" operator="containsText" text="Alta">
      <formula>NOT(ISERROR(SEARCH("Alta",H45)))</formula>
    </cfRule>
    <cfRule type="containsText" dxfId="2318" priority="278" operator="containsText" text="Muy Alta">
      <formula>NOT(ISERROR(SEARCH("Muy Alta",H45)))</formula>
    </cfRule>
    <cfRule type="containsText" dxfId="2317" priority="283" operator="containsText" text="Muy Baja">
      <formula>NOT(ISERROR(SEARCH("Muy Baja",H45)))</formula>
    </cfRule>
    <cfRule type="containsText" dxfId="2316" priority="284" operator="containsText" text="Baja">
      <formula>NOT(ISERROR(SEARCH("Baja",H45)))</formula>
    </cfRule>
    <cfRule type="containsText" dxfId="2315" priority="285" operator="containsText" text="Media">
      <formula>NOT(ISERROR(SEARCH("Media",H45)))</formula>
    </cfRule>
    <cfRule type="containsText" dxfId="2314" priority="286" operator="containsText" text="Alta">
      <formula>NOT(ISERROR(SEARCH("Alta",H45)))</formula>
    </cfRule>
    <cfRule type="containsText" dxfId="2313" priority="288" operator="containsText" text="Muy Alta">
      <formula>NOT(ISERROR(SEARCH("Muy Alta",H45)))</formula>
    </cfRule>
  </conditionalFormatting>
  <conditionalFormatting sqref="I45:I49">
    <cfRule type="containsText" dxfId="2312" priority="279" operator="containsText" text="Catastrófico">
      <formula>NOT(ISERROR(SEARCH("Catastrófico",I45)))</formula>
    </cfRule>
    <cfRule type="containsText" dxfId="2311" priority="280" operator="containsText" text="Mayor">
      <formula>NOT(ISERROR(SEARCH("Mayor",I45)))</formula>
    </cfRule>
    <cfRule type="containsText" dxfId="2310" priority="281" operator="containsText" text="Menor">
      <formula>NOT(ISERROR(SEARCH("Menor",I45)))</formula>
    </cfRule>
    <cfRule type="containsText" dxfId="2309" priority="282" operator="containsText" text="Leve">
      <formula>NOT(ISERROR(SEARCH("Leve",I45)))</formula>
    </cfRule>
    <cfRule type="containsText" dxfId="2308" priority="287" operator="containsText" text="Moderado">
      <formula>NOT(ISERROR(SEARCH("Moderado",I45)))</formula>
    </cfRule>
  </conditionalFormatting>
  <conditionalFormatting sqref="K45:K49">
    <cfRule type="containsText" dxfId="2307" priority="274" operator="containsText" text="Media">
      <formula>NOT(ISERROR(SEARCH("Media",K45)))</formula>
    </cfRule>
  </conditionalFormatting>
  <conditionalFormatting sqref="L45:L49">
    <cfRule type="containsText" dxfId="2306" priority="273" operator="containsText" text="Moderado">
      <formula>NOT(ISERROR(SEARCH("Moderado",L45)))</formula>
    </cfRule>
  </conditionalFormatting>
  <conditionalFormatting sqref="J45:J49">
    <cfRule type="containsText" dxfId="2305" priority="272" operator="containsText" text="Moderado">
      <formula>NOT(ISERROR(SEARCH("Moderado",J45)))</formula>
    </cfRule>
  </conditionalFormatting>
  <conditionalFormatting sqref="J45:J49">
    <cfRule type="containsText" dxfId="2304" priority="270" operator="containsText" text="Bajo">
      <formula>NOT(ISERROR(SEARCH("Bajo",J45)))</formula>
    </cfRule>
    <cfRule type="containsText" dxfId="2303" priority="271" operator="containsText" text="Extremo">
      <formula>NOT(ISERROR(SEARCH("Extremo",J45)))</formula>
    </cfRule>
  </conditionalFormatting>
  <conditionalFormatting sqref="K45:K49">
    <cfRule type="containsText" dxfId="2302" priority="268" operator="containsText" text="Baja">
      <formula>NOT(ISERROR(SEARCH("Baja",K45)))</formula>
    </cfRule>
    <cfRule type="containsText" dxfId="2301" priority="269" operator="containsText" text="Muy Baja">
      <formula>NOT(ISERROR(SEARCH("Muy Baja",K45)))</formula>
    </cfRule>
  </conditionalFormatting>
  <conditionalFormatting sqref="K45:K49">
    <cfRule type="containsText" dxfId="2300" priority="266" operator="containsText" text="Muy Alta">
      <formula>NOT(ISERROR(SEARCH("Muy Alta",K45)))</formula>
    </cfRule>
    <cfRule type="containsText" dxfId="2299" priority="267" operator="containsText" text="Alta">
      <formula>NOT(ISERROR(SEARCH("Alta",K45)))</formula>
    </cfRule>
  </conditionalFormatting>
  <conditionalFormatting sqref="L45:L49">
    <cfRule type="containsText" dxfId="2298" priority="262" operator="containsText" text="Catastrófico">
      <formula>NOT(ISERROR(SEARCH("Catastrófico",L45)))</formula>
    </cfRule>
    <cfRule type="containsText" dxfId="2297" priority="263" operator="containsText" text="Mayor">
      <formula>NOT(ISERROR(SEARCH("Mayor",L45)))</formula>
    </cfRule>
    <cfRule type="containsText" dxfId="2296" priority="264" operator="containsText" text="Menor">
      <formula>NOT(ISERROR(SEARCH("Menor",L45)))</formula>
    </cfRule>
    <cfRule type="containsText" dxfId="2295" priority="265" operator="containsText" text="Leve">
      <formula>NOT(ISERROR(SEARCH("Leve",L45)))</formula>
    </cfRule>
  </conditionalFormatting>
  <conditionalFormatting sqref="K50:L50">
    <cfRule type="containsText" dxfId="2294" priority="256" operator="containsText" text="3- Moderado">
      <formula>NOT(ISERROR(SEARCH("3- Moderado",K50)))</formula>
    </cfRule>
    <cfRule type="containsText" dxfId="2293" priority="257" operator="containsText" text="6- Moderado">
      <formula>NOT(ISERROR(SEARCH("6- Moderado",K50)))</formula>
    </cfRule>
    <cfRule type="containsText" dxfId="2292" priority="258" operator="containsText" text="4- Moderado">
      <formula>NOT(ISERROR(SEARCH("4- Moderado",K50)))</formula>
    </cfRule>
    <cfRule type="containsText" dxfId="2291" priority="259" operator="containsText" text="3- Bajo">
      <formula>NOT(ISERROR(SEARCH("3- Bajo",K50)))</formula>
    </cfRule>
    <cfRule type="containsText" dxfId="2290" priority="260" operator="containsText" text="4- Bajo">
      <formula>NOT(ISERROR(SEARCH("4- Bajo",K50)))</formula>
    </cfRule>
    <cfRule type="containsText" dxfId="2289" priority="261" operator="containsText" text="1- Bajo">
      <formula>NOT(ISERROR(SEARCH("1- Bajo",K50)))</formula>
    </cfRule>
  </conditionalFormatting>
  <conditionalFormatting sqref="H50:I50">
    <cfRule type="containsText" dxfId="2288" priority="250" operator="containsText" text="3- Moderado">
      <formula>NOT(ISERROR(SEARCH("3- Moderado",H50)))</formula>
    </cfRule>
    <cfRule type="containsText" dxfId="2287" priority="251" operator="containsText" text="6- Moderado">
      <formula>NOT(ISERROR(SEARCH("6- Moderado",H50)))</formula>
    </cfRule>
    <cfRule type="containsText" dxfId="2286" priority="252" operator="containsText" text="4- Moderado">
      <formula>NOT(ISERROR(SEARCH("4- Moderado",H50)))</formula>
    </cfRule>
    <cfRule type="containsText" dxfId="2285" priority="253" operator="containsText" text="3- Bajo">
      <formula>NOT(ISERROR(SEARCH("3- Bajo",H50)))</formula>
    </cfRule>
    <cfRule type="containsText" dxfId="2284" priority="254" operator="containsText" text="4- Bajo">
      <formula>NOT(ISERROR(SEARCH("4- Bajo",H50)))</formula>
    </cfRule>
    <cfRule type="containsText" dxfId="2283" priority="255" operator="containsText" text="1- Bajo">
      <formula>NOT(ISERROR(SEARCH("1- Bajo",H50)))</formula>
    </cfRule>
  </conditionalFormatting>
  <conditionalFormatting sqref="A50 C50:E50">
    <cfRule type="containsText" dxfId="2282" priority="244" operator="containsText" text="3- Moderado">
      <formula>NOT(ISERROR(SEARCH("3- Moderado",A50)))</formula>
    </cfRule>
    <cfRule type="containsText" dxfId="2281" priority="245" operator="containsText" text="6- Moderado">
      <formula>NOT(ISERROR(SEARCH("6- Moderado",A50)))</formula>
    </cfRule>
    <cfRule type="containsText" dxfId="2280" priority="246" operator="containsText" text="4- Moderado">
      <formula>NOT(ISERROR(SEARCH("4- Moderado",A50)))</formula>
    </cfRule>
    <cfRule type="containsText" dxfId="2279" priority="247" operator="containsText" text="3- Bajo">
      <formula>NOT(ISERROR(SEARCH("3- Bajo",A50)))</formula>
    </cfRule>
    <cfRule type="containsText" dxfId="2278" priority="248" operator="containsText" text="4- Bajo">
      <formula>NOT(ISERROR(SEARCH("4- Bajo",A50)))</formula>
    </cfRule>
    <cfRule type="containsText" dxfId="2277" priority="249" operator="containsText" text="1- Bajo">
      <formula>NOT(ISERROR(SEARCH("1- Bajo",A50)))</formula>
    </cfRule>
  </conditionalFormatting>
  <conditionalFormatting sqref="F50:G50">
    <cfRule type="containsText" dxfId="2276" priority="238" operator="containsText" text="3- Moderado">
      <formula>NOT(ISERROR(SEARCH("3- Moderado",F50)))</formula>
    </cfRule>
    <cfRule type="containsText" dxfId="2275" priority="239" operator="containsText" text="6- Moderado">
      <formula>NOT(ISERROR(SEARCH("6- Moderado",F50)))</formula>
    </cfRule>
    <cfRule type="containsText" dxfId="2274" priority="240" operator="containsText" text="4- Moderado">
      <formula>NOT(ISERROR(SEARCH("4- Moderado",F50)))</formula>
    </cfRule>
    <cfRule type="containsText" dxfId="2273" priority="241" operator="containsText" text="3- Bajo">
      <formula>NOT(ISERROR(SEARCH("3- Bajo",F50)))</formula>
    </cfRule>
    <cfRule type="containsText" dxfId="2272" priority="242" operator="containsText" text="4- Bajo">
      <formula>NOT(ISERROR(SEARCH("4- Bajo",F50)))</formula>
    </cfRule>
    <cfRule type="containsText" dxfId="2271" priority="243" operator="containsText" text="1- Bajo">
      <formula>NOT(ISERROR(SEARCH("1- Bajo",F50)))</formula>
    </cfRule>
  </conditionalFormatting>
  <conditionalFormatting sqref="J50:J54">
    <cfRule type="containsText" dxfId="2270" priority="233" operator="containsText" text="Bajo">
      <formula>NOT(ISERROR(SEARCH("Bajo",J50)))</formula>
    </cfRule>
    <cfRule type="containsText" dxfId="2269" priority="234" operator="containsText" text="Moderado">
      <formula>NOT(ISERROR(SEARCH("Moderado",J50)))</formula>
    </cfRule>
    <cfRule type="containsText" dxfId="2268" priority="235" operator="containsText" text="Alto">
      <formula>NOT(ISERROR(SEARCH("Alto",J50)))</formula>
    </cfRule>
    <cfRule type="containsText" dxfId="2267" priority="236" operator="containsText" text="Extremo">
      <formula>NOT(ISERROR(SEARCH("Extremo",J50)))</formula>
    </cfRule>
    <cfRule type="colorScale" priority="237">
      <colorScale>
        <cfvo type="min"/>
        <cfvo type="max"/>
        <color rgb="FFFF7128"/>
        <color rgb="FFFFEF9C"/>
      </colorScale>
    </cfRule>
  </conditionalFormatting>
  <conditionalFormatting sqref="M50:M54">
    <cfRule type="containsText" dxfId="2266" priority="208" operator="containsText" text="Moderado">
      <formula>NOT(ISERROR(SEARCH("Moderado",M50)))</formula>
    </cfRule>
    <cfRule type="containsText" dxfId="2265" priority="228" operator="containsText" text="Bajo">
      <formula>NOT(ISERROR(SEARCH("Bajo",M50)))</formula>
    </cfRule>
    <cfRule type="containsText" dxfId="2264" priority="229" operator="containsText" text="Moderado">
      <formula>NOT(ISERROR(SEARCH("Moderado",M50)))</formula>
    </cfRule>
    <cfRule type="containsText" dxfId="2263" priority="230" operator="containsText" text="Alto">
      <formula>NOT(ISERROR(SEARCH("Alto",M50)))</formula>
    </cfRule>
    <cfRule type="containsText" dxfId="2262" priority="231" operator="containsText" text="Extremo">
      <formula>NOT(ISERROR(SEARCH("Extremo",M50)))</formula>
    </cfRule>
    <cfRule type="colorScale" priority="232">
      <colorScale>
        <cfvo type="min"/>
        <cfvo type="max"/>
        <color rgb="FFFF7128"/>
        <color rgb="FFFFEF9C"/>
      </colorScale>
    </cfRule>
  </conditionalFormatting>
  <conditionalFormatting sqref="N50">
    <cfRule type="containsText" dxfId="2261" priority="222" operator="containsText" text="3- Moderado">
      <formula>NOT(ISERROR(SEARCH("3- Moderado",N50)))</formula>
    </cfRule>
    <cfRule type="containsText" dxfId="2260" priority="223" operator="containsText" text="6- Moderado">
      <formula>NOT(ISERROR(SEARCH("6- Moderado",N50)))</formula>
    </cfRule>
    <cfRule type="containsText" dxfId="2259" priority="224" operator="containsText" text="4- Moderado">
      <formula>NOT(ISERROR(SEARCH("4- Moderado",N50)))</formula>
    </cfRule>
    <cfRule type="containsText" dxfId="2258" priority="225" operator="containsText" text="3- Bajo">
      <formula>NOT(ISERROR(SEARCH("3- Bajo",N50)))</formula>
    </cfRule>
    <cfRule type="containsText" dxfId="2257" priority="226" operator="containsText" text="4- Bajo">
      <formula>NOT(ISERROR(SEARCH("4- Bajo",N50)))</formula>
    </cfRule>
    <cfRule type="containsText" dxfId="2256" priority="227" operator="containsText" text="1- Bajo">
      <formula>NOT(ISERROR(SEARCH("1- Bajo",N50)))</formula>
    </cfRule>
  </conditionalFormatting>
  <conditionalFormatting sqref="H50:H54">
    <cfRule type="containsText" dxfId="2255" priority="209" operator="containsText" text="Muy Alta">
      <formula>NOT(ISERROR(SEARCH("Muy Alta",H50)))</formula>
    </cfRule>
    <cfRule type="containsText" dxfId="2254" priority="210" operator="containsText" text="Alta">
      <formula>NOT(ISERROR(SEARCH("Alta",H50)))</formula>
    </cfRule>
    <cfRule type="containsText" dxfId="2253" priority="211" operator="containsText" text="Muy Alta">
      <formula>NOT(ISERROR(SEARCH("Muy Alta",H50)))</formula>
    </cfRule>
    <cfRule type="containsText" dxfId="2252" priority="216" operator="containsText" text="Muy Baja">
      <formula>NOT(ISERROR(SEARCH("Muy Baja",H50)))</formula>
    </cfRule>
    <cfRule type="containsText" dxfId="2251" priority="217" operator="containsText" text="Baja">
      <formula>NOT(ISERROR(SEARCH("Baja",H50)))</formula>
    </cfRule>
    <cfRule type="containsText" dxfId="2250" priority="218" operator="containsText" text="Media">
      <formula>NOT(ISERROR(SEARCH("Media",H50)))</formula>
    </cfRule>
    <cfRule type="containsText" dxfId="2249" priority="219" operator="containsText" text="Alta">
      <formula>NOT(ISERROR(SEARCH("Alta",H50)))</formula>
    </cfRule>
    <cfRule type="containsText" dxfId="2248" priority="221" operator="containsText" text="Muy Alta">
      <formula>NOT(ISERROR(SEARCH("Muy Alta",H50)))</formula>
    </cfRule>
  </conditionalFormatting>
  <conditionalFormatting sqref="I50:I54">
    <cfRule type="containsText" dxfId="2247" priority="212" operator="containsText" text="Catastrófico">
      <formula>NOT(ISERROR(SEARCH("Catastrófico",I50)))</formula>
    </cfRule>
    <cfRule type="containsText" dxfId="2246" priority="213" operator="containsText" text="Mayor">
      <formula>NOT(ISERROR(SEARCH("Mayor",I50)))</formula>
    </cfRule>
    <cfRule type="containsText" dxfId="2245" priority="214" operator="containsText" text="Menor">
      <formula>NOT(ISERROR(SEARCH("Menor",I50)))</formula>
    </cfRule>
    <cfRule type="containsText" dxfId="2244" priority="215" operator="containsText" text="Leve">
      <formula>NOT(ISERROR(SEARCH("Leve",I50)))</formula>
    </cfRule>
    <cfRule type="containsText" dxfId="2243" priority="220" operator="containsText" text="Moderado">
      <formula>NOT(ISERROR(SEARCH("Moderado",I50)))</formula>
    </cfRule>
  </conditionalFormatting>
  <conditionalFormatting sqref="K50:K54">
    <cfRule type="containsText" dxfId="2242" priority="207" operator="containsText" text="Media">
      <formula>NOT(ISERROR(SEARCH("Media",K50)))</formula>
    </cfRule>
  </conditionalFormatting>
  <conditionalFormatting sqref="L50:L54">
    <cfRule type="containsText" dxfId="2241" priority="206" operator="containsText" text="Moderado">
      <formula>NOT(ISERROR(SEARCH("Moderado",L50)))</formula>
    </cfRule>
  </conditionalFormatting>
  <conditionalFormatting sqref="J50:J54">
    <cfRule type="containsText" dxfId="2240" priority="205" operator="containsText" text="Moderado">
      <formula>NOT(ISERROR(SEARCH("Moderado",J50)))</formula>
    </cfRule>
  </conditionalFormatting>
  <conditionalFormatting sqref="J50:J54">
    <cfRule type="containsText" dxfId="2239" priority="203" operator="containsText" text="Bajo">
      <formula>NOT(ISERROR(SEARCH("Bajo",J50)))</formula>
    </cfRule>
    <cfRule type="containsText" dxfId="2238" priority="204" operator="containsText" text="Extremo">
      <formula>NOT(ISERROR(SEARCH("Extremo",J50)))</formula>
    </cfRule>
  </conditionalFormatting>
  <conditionalFormatting sqref="K50:K54">
    <cfRule type="containsText" dxfId="2237" priority="201" operator="containsText" text="Baja">
      <formula>NOT(ISERROR(SEARCH("Baja",K50)))</formula>
    </cfRule>
    <cfRule type="containsText" dxfId="2236" priority="202" operator="containsText" text="Muy Baja">
      <formula>NOT(ISERROR(SEARCH("Muy Baja",K50)))</formula>
    </cfRule>
  </conditionalFormatting>
  <conditionalFormatting sqref="K50:K54">
    <cfRule type="containsText" dxfId="2235" priority="199" operator="containsText" text="Muy Alta">
      <formula>NOT(ISERROR(SEARCH("Muy Alta",K50)))</formula>
    </cfRule>
    <cfRule type="containsText" dxfId="2234" priority="200" operator="containsText" text="Alta">
      <formula>NOT(ISERROR(SEARCH("Alta",K50)))</formula>
    </cfRule>
  </conditionalFormatting>
  <conditionalFormatting sqref="L50:L54">
    <cfRule type="containsText" dxfId="2233" priority="195" operator="containsText" text="Catastrófico">
      <formula>NOT(ISERROR(SEARCH("Catastrófico",L50)))</formula>
    </cfRule>
    <cfRule type="containsText" dxfId="2232" priority="196" operator="containsText" text="Mayor">
      <formula>NOT(ISERROR(SEARCH("Mayor",L50)))</formula>
    </cfRule>
    <cfRule type="containsText" dxfId="2231" priority="197" operator="containsText" text="Menor">
      <formula>NOT(ISERROR(SEARCH("Menor",L50)))</formula>
    </cfRule>
    <cfRule type="containsText" dxfId="2230" priority="198" operator="containsText" text="Leve">
      <formula>NOT(ISERROR(SEARCH("Leve",L50)))</formula>
    </cfRule>
  </conditionalFormatting>
  <conditionalFormatting sqref="K55:L55">
    <cfRule type="containsText" dxfId="2229" priority="189" operator="containsText" text="3- Moderado">
      <formula>NOT(ISERROR(SEARCH("3- Moderado",K55)))</formula>
    </cfRule>
    <cfRule type="containsText" dxfId="2228" priority="190" operator="containsText" text="6- Moderado">
      <formula>NOT(ISERROR(SEARCH("6- Moderado",K55)))</formula>
    </cfRule>
    <cfRule type="containsText" dxfId="2227" priority="191" operator="containsText" text="4- Moderado">
      <formula>NOT(ISERROR(SEARCH("4- Moderado",K55)))</formula>
    </cfRule>
    <cfRule type="containsText" dxfId="2226" priority="192" operator="containsText" text="3- Bajo">
      <formula>NOT(ISERROR(SEARCH("3- Bajo",K55)))</formula>
    </cfRule>
    <cfRule type="containsText" dxfId="2225" priority="193" operator="containsText" text="4- Bajo">
      <formula>NOT(ISERROR(SEARCH("4- Bajo",K55)))</formula>
    </cfRule>
    <cfRule type="containsText" dxfId="2224" priority="194" operator="containsText" text="1- Bajo">
      <formula>NOT(ISERROR(SEARCH("1- Bajo",K55)))</formula>
    </cfRule>
  </conditionalFormatting>
  <conditionalFormatting sqref="H55:I55">
    <cfRule type="containsText" dxfId="2223" priority="183" operator="containsText" text="3- Moderado">
      <formula>NOT(ISERROR(SEARCH("3- Moderado",H55)))</formula>
    </cfRule>
    <cfRule type="containsText" dxfId="2222" priority="184" operator="containsText" text="6- Moderado">
      <formula>NOT(ISERROR(SEARCH("6- Moderado",H55)))</formula>
    </cfRule>
    <cfRule type="containsText" dxfId="2221" priority="185" operator="containsText" text="4- Moderado">
      <formula>NOT(ISERROR(SEARCH("4- Moderado",H55)))</formula>
    </cfRule>
    <cfRule type="containsText" dxfId="2220" priority="186" operator="containsText" text="3- Bajo">
      <formula>NOT(ISERROR(SEARCH("3- Bajo",H55)))</formula>
    </cfRule>
    <cfRule type="containsText" dxfId="2219" priority="187" operator="containsText" text="4- Bajo">
      <formula>NOT(ISERROR(SEARCH("4- Bajo",H55)))</formula>
    </cfRule>
    <cfRule type="containsText" dxfId="2218" priority="188" operator="containsText" text="1- Bajo">
      <formula>NOT(ISERROR(SEARCH("1- Bajo",H55)))</formula>
    </cfRule>
  </conditionalFormatting>
  <conditionalFormatting sqref="A55 C55:E55">
    <cfRule type="containsText" dxfId="2217" priority="177" operator="containsText" text="3- Moderado">
      <formula>NOT(ISERROR(SEARCH("3- Moderado",A55)))</formula>
    </cfRule>
    <cfRule type="containsText" dxfId="2216" priority="178" operator="containsText" text="6- Moderado">
      <formula>NOT(ISERROR(SEARCH("6- Moderado",A55)))</formula>
    </cfRule>
    <cfRule type="containsText" dxfId="2215" priority="179" operator="containsText" text="4- Moderado">
      <formula>NOT(ISERROR(SEARCH("4- Moderado",A55)))</formula>
    </cfRule>
    <cfRule type="containsText" dxfId="2214" priority="180" operator="containsText" text="3- Bajo">
      <formula>NOT(ISERROR(SEARCH("3- Bajo",A55)))</formula>
    </cfRule>
    <cfRule type="containsText" dxfId="2213" priority="181" operator="containsText" text="4- Bajo">
      <formula>NOT(ISERROR(SEARCH("4- Bajo",A55)))</formula>
    </cfRule>
    <cfRule type="containsText" dxfId="2212" priority="182" operator="containsText" text="1- Bajo">
      <formula>NOT(ISERROR(SEARCH("1- Bajo",A55)))</formula>
    </cfRule>
  </conditionalFormatting>
  <conditionalFormatting sqref="F55:G55">
    <cfRule type="containsText" dxfId="2211" priority="171" operator="containsText" text="3- Moderado">
      <formula>NOT(ISERROR(SEARCH("3- Moderado",F55)))</formula>
    </cfRule>
    <cfRule type="containsText" dxfId="2210" priority="172" operator="containsText" text="6- Moderado">
      <formula>NOT(ISERROR(SEARCH("6- Moderado",F55)))</formula>
    </cfRule>
    <cfRule type="containsText" dxfId="2209" priority="173" operator="containsText" text="4- Moderado">
      <formula>NOT(ISERROR(SEARCH("4- Moderado",F55)))</formula>
    </cfRule>
    <cfRule type="containsText" dxfId="2208" priority="174" operator="containsText" text="3- Bajo">
      <formula>NOT(ISERROR(SEARCH("3- Bajo",F55)))</formula>
    </cfRule>
    <cfRule type="containsText" dxfId="2207" priority="175" operator="containsText" text="4- Bajo">
      <formula>NOT(ISERROR(SEARCH("4- Bajo",F55)))</formula>
    </cfRule>
    <cfRule type="containsText" dxfId="2206" priority="176" operator="containsText" text="1- Bajo">
      <formula>NOT(ISERROR(SEARCH("1- Bajo",F55)))</formula>
    </cfRule>
  </conditionalFormatting>
  <conditionalFormatting sqref="J55:J59">
    <cfRule type="containsText" dxfId="2205" priority="166" operator="containsText" text="Bajo">
      <formula>NOT(ISERROR(SEARCH("Bajo",J55)))</formula>
    </cfRule>
    <cfRule type="containsText" dxfId="2204" priority="167" operator="containsText" text="Moderado">
      <formula>NOT(ISERROR(SEARCH("Moderado",J55)))</formula>
    </cfRule>
    <cfRule type="containsText" dxfId="2203" priority="168" operator="containsText" text="Alto">
      <formula>NOT(ISERROR(SEARCH("Alto",J55)))</formula>
    </cfRule>
    <cfRule type="containsText" dxfId="2202" priority="169" operator="containsText" text="Extremo">
      <formula>NOT(ISERROR(SEARCH("Extremo",J55)))</formula>
    </cfRule>
    <cfRule type="colorScale" priority="170">
      <colorScale>
        <cfvo type="min"/>
        <cfvo type="max"/>
        <color rgb="FFFF7128"/>
        <color rgb="FFFFEF9C"/>
      </colorScale>
    </cfRule>
  </conditionalFormatting>
  <conditionalFormatting sqref="M55:M59">
    <cfRule type="containsText" dxfId="2201" priority="141" operator="containsText" text="Moderado">
      <formula>NOT(ISERROR(SEARCH("Moderado",M55)))</formula>
    </cfRule>
    <cfRule type="containsText" dxfId="2200" priority="161" operator="containsText" text="Bajo">
      <formula>NOT(ISERROR(SEARCH("Bajo",M55)))</formula>
    </cfRule>
    <cfRule type="containsText" dxfId="2199" priority="162" operator="containsText" text="Moderado">
      <formula>NOT(ISERROR(SEARCH("Moderado",M55)))</formula>
    </cfRule>
    <cfRule type="containsText" dxfId="2198" priority="163" operator="containsText" text="Alto">
      <formula>NOT(ISERROR(SEARCH("Alto",M55)))</formula>
    </cfRule>
    <cfRule type="containsText" dxfId="2197" priority="164" operator="containsText" text="Extremo">
      <formula>NOT(ISERROR(SEARCH("Extremo",M55)))</formula>
    </cfRule>
    <cfRule type="colorScale" priority="165">
      <colorScale>
        <cfvo type="min"/>
        <cfvo type="max"/>
        <color rgb="FFFF7128"/>
        <color rgb="FFFFEF9C"/>
      </colorScale>
    </cfRule>
  </conditionalFormatting>
  <conditionalFormatting sqref="N55">
    <cfRule type="containsText" dxfId="2196" priority="155" operator="containsText" text="3- Moderado">
      <formula>NOT(ISERROR(SEARCH("3- Moderado",N55)))</formula>
    </cfRule>
    <cfRule type="containsText" dxfId="2195" priority="156" operator="containsText" text="6- Moderado">
      <formula>NOT(ISERROR(SEARCH("6- Moderado",N55)))</formula>
    </cfRule>
    <cfRule type="containsText" dxfId="2194" priority="157" operator="containsText" text="4- Moderado">
      <formula>NOT(ISERROR(SEARCH("4- Moderado",N55)))</formula>
    </cfRule>
    <cfRule type="containsText" dxfId="2193" priority="158" operator="containsText" text="3- Bajo">
      <formula>NOT(ISERROR(SEARCH("3- Bajo",N55)))</formula>
    </cfRule>
    <cfRule type="containsText" dxfId="2192" priority="159" operator="containsText" text="4- Bajo">
      <formula>NOT(ISERROR(SEARCH("4- Bajo",N55)))</formula>
    </cfRule>
    <cfRule type="containsText" dxfId="2191" priority="160" operator="containsText" text="1- Bajo">
      <formula>NOT(ISERROR(SEARCH("1- Bajo",N55)))</formula>
    </cfRule>
  </conditionalFormatting>
  <conditionalFormatting sqref="H55:H59">
    <cfRule type="containsText" dxfId="2190" priority="142" operator="containsText" text="Muy Alta">
      <formula>NOT(ISERROR(SEARCH("Muy Alta",H55)))</formula>
    </cfRule>
    <cfRule type="containsText" dxfId="2189" priority="143" operator="containsText" text="Alta">
      <formula>NOT(ISERROR(SEARCH("Alta",H55)))</formula>
    </cfRule>
    <cfRule type="containsText" dxfId="2188" priority="144" operator="containsText" text="Muy Alta">
      <formula>NOT(ISERROR(SEARCH("Muy Alta",H55)))</formula>
    </cfRule>
    <cfRule type="containsText" dxfId="2187" priority="149" operator="containsText" text="Muy Baja">
      <formula>NOT(ISERROR(SEARCH("Muy Baja",H55)))</formula>
    </cfRule>
    <cfRule type="containsText" dxfId="2186" priority="150" operator="containsText" text="Baja">
      <formula>NOT(ISERROR(SEARCH("Baja",H55)))</formula>
    </cfRule>
    <cfRule type="containsText" dxfId="2185" priority="151" operator="containsText" text="Media">
      <formula>NOT(ISERROR(SEARCH("Media",H55)))</formula>
    </cfRule>
    <cfRule type="containsText" dxfId="2184" priority="152" operator="containsText" text="Alta">
      <formula>NOT(ISERROR(SEARCH("Alta",H55)))</formula>
    </cfRule>
    <cfRule type="containsText" dxfId="2183" priority="154" operator="containsText" text="Muy Alta">
      <formula>NOT(ISERROR(SEARCH("Muy Alta",H55)))</formula>
    </cfRule>
  </conditionalFormatting>
  <conditionalFormatting sqref="I55:I59">
    <cfRule type="containsText" dxfId="2182" priority="145" operator="containsText" text="Catastrófico">
      <formula>NOT(ISERROR(SEARCH("Catastrófico",I55)))</formula>
    </cfRule>
    <cfRule type="containsText" dxfId="2181" priority="146" operator="containsText" text="Mayor">
      <formula>NOT(ISERROR(SEARCH("Mayor",I55)))</formula>
    </cfRule>
    <cfRule type="containsText" dxfId="2180" priority="147" operator="containsText" text="Menor">
      <formula>NOT(ISERROR(SEARCH("Menor",I55)))</formula>
    </cfRule>
    <cfRule type="containsText" dxfId="2179" priority="148" operator="containsText" text="Leve">
      <formula>NOT(ISERROR(SEARCH("Leve",I55)))</formula>
    </cfRule>
    <cfRule type="containsText" dxfId="2178" priority="153" operator="containsText" text="Moderado">
      <formula>NOT(ISERROR(SEARCH("Moderado",I55)))</formula>
    </cfRule>
  </conditionalFormatting>
  <conditionalFormatting sqref="K55:K59">
    <cfRule type="containsText" dxfId="2177" priority="140" operator="containsText" text="Media">
      <formula>NOT(ISERROR(SEARCH("Media",K55)))</formula>
    </cfRule>
  </conditionalFormatting>
  <conditionalFormatting sqref="L55:L59">
    <cfRule type="containsText" dxfId="2176" priority="139" operator="containsText" text="Moderado">
      <formula>NOT(ISERROR(SEARCH("Moderado",L55)))</formula>
    </cfRule>
  </conditionalFormatting>
  <conditionalFormatting sqref="J55:J59">
    <cfRule type="containsText" dxfId="2175" priority="138" operator="containsText" text="Moderado">
      <formula>NOT(ISERROR(SEARCH("Moderado",J55)))</formula>
    </cfRule>
  </conditionalFormatting>
  <conditionalFormatting sqref="J55:J59">
    <cfRule type="containsText" dxfId="2174" priority="136" operator="containsText" text="Bajo">
      <formula>NOT(ISERROR(SEARCH("Bajo",J55)))</formula>
    </cfRule>
    <cfRule type="containsText" dxfId="2173" priority="137" operator="containsText" text="Extremo">
      <formula>NOT(ISERROR(SEARCH("Extremo",J55)))</formula>
    </cfRule>
  </conditionalFormatting>
  <conditionalFormatting sqref="K55:K59">
    <cfRule type="containsText" dxfId="2172" priority="134" operator="containsText" text="Baja">
      <formula>NOT(ISERROR(SEARCH("Baja",K55)))</formula>
    </cfRule>
    <cfRule type="containsText" dxfId="2171" priority="135" operator="containsText" text="Muy Baja">
      <formula>NOT(ISERROR(SEARCH("Muy Baja",K55)))</formula>
    </cfRule>
  </conditionalFormatting>
  <conditionalFormatting sqref="K55:K59">
    <cfRule type="containsText" dxfId="2170" priority="132" operator="containsText" text="Muy Alta">
      <formula>NOT(ISERROR(SEARCH("Muy Alta",K55)))</formula>
    </cfRule>
    <cfRule type="containsText" dxfId="2169" priority="133" operator="containsText" text="Alta">
      <formula>NOT(ISERROR(SEARCH("Alta",K55)))</formula>
    </cfRule>
  </conditionalFormatting>
  <conditionalFormatting sqref="L55:L59">
    <cfRule type="containsText" dxfId="2168" priority="128" operator="containsText" text="Catastrófico">
      <formula>NOT(ISERROR(SEARCH("Catastrófico",L55)))</formula>
    </cfRule>
    <cfRule type="containsText" dxfId="2167" priority="129" operator="containsText" text="Mayor">
      <formula>NOT(ISERROR(SEARCH("Mayor",L55)))</formula>
    </cfRule>
    <cfRule type="containsText" dxfId="2166" priority="130" operator="containsText" text="Menor">
      <formula>NOT(ISERROR(SEARCH("Menor",L55)))</formula>
    </cfRule>
    <cfRule type="containsText" dxfId="2165" priority="131" operator="containsText" text="Leve">
      <formula>NOT(ISERROR(SEARCH("Leve",L55)))</formula>
    </cfRule>
  </conditionalFormatting>
  <conditionalFormatting sqref="K25:L25">
    <cfRule type="containsText" dxfId="2164" priority="122" operator="containsText" text="3- Moderado">
      <formula>NOT(ISERROR(SEARCH("3- Moderado",K25)))</formula>
    </cfRule>
    <cfRule type="containsText" dxfId="2163" priority="123" operator="containsText" text="6- Moderado">
      <formula>NOT(ISERROR(SEARCH("6- Moderado",K25)))</formula>
    </cfRule>
    <cfRule type="containsText" dxfId="2162" priority="124" operator="containsText" text="4- Moderado">
      <formula>NOT(ISERROR(SEARCH("4- Moderado",K25)))</formula>
    </cfRule>
    <cfRule type="containsText" dxfId="2161" priority="125" operator="containsText" text="3- Bajo">
      <formula>NOT(ISERROR(SEARCH("3- Bajo",K25)))</formula>
    </cfRule>
    <cfRule type="containsText" dxfId="2160" priority="126" operator="containsText" text="4- Bajo">
      <formula>NOT(ISERROR(SEARCH("4- Bajo",K25)))</formula>
    </cfRule>
    <cfRule type="containsText" dxfId="2159" priority="127" operator="containsText" text="1- Bajo">
      <formula>NOT(ISERROR(SEARCH("1- Bajo",K25)))</formula>
    </cfRule>
  </conditionalFormatting>
  <conditionalFormatting sqref="H25:I25">
    <cfRule type="containsText" dxfId="2158" priority="116" operator="containsText" text="3- Moderado">
      <formula>NOT(ISERROR(SEARCH("3- Moderado",H25)))</formula>
    </cfRule>
    <cfRule type="containsText" dxfId="2157" priority="117" operator="containsText" text="6- Moderado">
      <formula>NOT(ISERROR(SEARCH("6- Moderado",H25)))</formula>
    </cfRule>
    <cfRule type="containsText" dxfId="2156" priority="118" operator="containsText" text="4- Moderado">
      <formula>NOT(ISERROR(SEARCH("4- Moderado",H25)))</formula>
    </cfRule>
    <cfRule type="containsText" dxfId="2155" priority="119" operator="containsText" text="3- Bajo">
      <formula>NOT(ISERROR(SEARCH("3- Bajo",H25)))</formula>
    </cfRule>
    <cfRule type="containsText" dxfId="2154" priority="120" operator="containsText" text="4- Bajo">
      <formula>NOT(ISERROR(SEARCH("4- Bajo",H25)))</formula>
    </cfRule>
    <cfRule type="containsText" dxfId="2153" priority="121" operator="containsText" text="1- Bajo">
      <formula>NOT(ISERROR(SEARCH("1- Bajo",H25)))</formula>
    </cfRule>
  </conditionalFormatting>
  <conditionalFormatting sqref="A25 C25:E25">
    <cfRule type="containsText" dxfId="2152" priority="110" operator="containsText" text="3- Moderado">
      <formula>NOT(ISERROR(SEARCH("3- Moderado",A25)))</formula>
    </cfRule>
    <cfRule type="containsText" dxfId="2151" priority="111" operator="containsText" text="6- Moderado">
      <formula>NOT(ISERROR(SEARCH("6- Moderado",A25)))</formula>
    </cfRule>
    <cfRule type="containsText" dxfId="2150" priority="112" operator="containsText" text="4- Moderado">
      <formula>NOT(ISERROR(SEARCH("4- Moderado",A25)))</formula>
    </cfRule>
    <cfRule type="containsText" dxfId="2149" priority="113" operator="containsText" text="3- Bajo">
      <formula>NOT(ISERROR(SEARCH("3- Bajo",A25)))</formula>
    </cfRule>
    <cfRule type="containsText" dxfId="2148" priority="114" operator="containsText" text="4- Bajo">
      <formula>NOT(ISERROR(SEARCH("4- Bajo",A25)))</formula>
    </cfRule>
    <cfRule type="containsText" dxfId="2147" priority="115" operator="containsText" text="1- Bajo">
      <formula>NOT(ISERROR(SEARCH("1- Bajo",A25)))</formula>
    </cfRule>
  </conditionalFormatting>
  <conditionalFormatting sqref="F25:G25">
    <cfRule type="containsText" dxfId="2146" priority="104" operator="containsText" text="3- Moderado">
      <formula>NOT(ISERROR(SEARCH("3- Moderado",F25)))</formula>
    </cfRule>
    <cfRule type="containsText" dxfId="2145" priority="105" operator="containsText" text="6- Moderado">
      <formula>NOT(ISERROR(SEARCH("6- Moderado",F25)))</formula>
    </cfRule>
    <cfRule type="containsText" dxfId="2144" priority="106" operator="containsText" text="4- Moderado">
      <formula>NOT(ISERROR(SEARCH("4- Moderado",F25)))</formula>
    </cfRule>
    <cfRule type="containsText" dxfId="2143" priority="107" operator="containsText" text="3- Bajo">
      <formula>NOT(ISERROR(SEARCH("3- Bajo",F25)))</formula>
    </cfRule>
    <cfRule type="containsText" dxfId="2142" priority="108" operator="containsText" text="4- Bajo">
      <formula>NOT(ISERROR(SEARCH("4- Bajo",F25)))</formula>
    </cfRule>
    <cfRule type="containsText" dxfId="2141" priority="109" operator="containsText" text="1- Bajo">
      <formula>NOT(ISERROR(SEARCH("1- Bajo",F25)))</formula>
    </cfRule>
  </conditionalFormatting>
  <conditionalFormatting sqref="J25:J29">
    <cfRule type="containsText" dxfId="2140" priority="99" operator="containsText" text="Bajo">
      <formula>NOT(ISERROR(SEARCH("Bajo",J25)))</formula>
    </cfRule>
    <cfRule type="containsText" dxfId="2139" priority="100" operator="containsText" text="Moderado">
      <formula>NOT(ISERROR(SEARCH("Moderado",J25)))</formula>
    </cfRule>
    <cfRule type="containsText" dxfId="2138" priority="101" operator="containsText" text="Alto">
      <formula>NOT(ISERROR(SEARCH("Alto",J25)))</formula>
    </cfRule>
    <cfRule type="containsText" dxfId="2137" priority="102" operator="containsText" text="Extremo">
      <formula>NOT(ISERROR(SEARCH("Extremo",J25)))</formula>
    </cfRule>
    <cfRule type="colorScale" priority="103">
      <colorScale>
        <cfvo type="min"/>
        <cfvo type="max"/>
        <color rgb="FFFF7128"/>
        <color rgb="FFFFEF9C"/>
      </colorScale>
    </cfRule>
  </conditionalFormatting>
  <conditionalFormatting sqref="M25:M29">
    <cfRule type="containsText" dxfId="2136" priority="74" operator="containsText" text="Moderado">
      <formula>NOT(ISERROR(SEARCH("Moderado",M25)))</formula>
    </cfRule>
    <cfRule type="containsText" dxfId="2135" priority="94" operator="containsText" text="Bajo">
      <formula>NOT(ISERROR(SEARCH("Bajo",M25)))</formula>
    </cfRule>
    <cfRule type="containsText" dxfId="2134" priority="95" operator="containsText" text="Moderado">
      <formula>NOT(ISERROR(SEARCH("Moderado",M25)))</formula>
    </cfRule>
    <cfRule type="containsText" dxfId="2133" priority="96" operator="containsText" text="Alto">
      <formula>NOT(ISERROR(SEARCH("Alto",M25)))</formula>
    </cfRule>
    <cfRule type="containsText" dxfId="2132" priority="97" operator="containsText" text="Extremo">
      <formula>NOT(ISERROR(SEARCH("Extremo",M25)))</formula>
    </cfRule>
    <cfRule type="colorScale" priority="98">
      <colorScale>
        <cfvo type="min"/>
        <cfvo type="max"/>
        <color rgb="FFFF7128"/>
        <color rgb="FFFFEF9C"/>
      </colorScale>
    </cfRule>
  </conditionalFormatting>
  <conditionalFormatting sqref="N25">
    <cfRule type="containsText" dxfId="2131" priority="88" operator="containsText" text="3- Moderado">
      <formula>NOT(ISERROR(SEARCH("3- Moderado",N25)))</formula>
    </cfRule>
    <cfRule type="containsText" dxfId="2130" priority="89" operator="containsText" text="6- Moderado">
      <formula>NOT(ISERROR(SEARCH("6- Moderado",N25)))</formula>
    </cfRule>
    <cfRule type="containsText" dxfId="2129" priority="90" operator="containsText" text="4- Moderado">
      <formula>NOT(ISERROR(SEARCH("4- Moderado",N25)))</formula>
    </cfRule>
    <cfRule type="containsText" dxfId="2128" priority="91" operator="containsText" text="3- Bajo">
      <formula>NOT(ISERROR(SEARCH("3- Bajo",N25)))</formula>
    </cfRule>
    <cfRule type="containsText" dxfId="2127" priority="92" operator="containsText" text="4- Bajo">
      <formula>NOT(ISERROR(SEARCH("4- Bajo",N25)))</formula>
    </cfRule>
    <cfRule type="containsText" dxfId="2126" priority="93" operator="containsText" text="1- Bajo">
      <formula>NOT(ISERROR(SEARCH("1- Bajo",N25)))</formula>
    </cfRule>
  </conditionalFormatting>
  <conditionalFormatting sqref="H25:H29">
    <cfRule type="containsText" dxfId="2125" priority="75" operator="containsText" text="Muy Alta">
      <formula>NOT(ISERROR(SEARCH("Muy Alta",H25)))</formula>
    </cfRule>
    <cfRule type="containsText" dxfId="2124" priority="76" operator="containsText" text="Alta">
      <formula>NOT(ISERROR(SEARCH("Alta",H25)))</formula>
    </cfRule>
    <cfRule type="containsText" dxfId="2123" priority="77" operator="containsText" text="Muy Alta">
      <formula>NOT(ISERROR(SEARCH("Muy Alta",H25)))</formula>
    </cfRule>
    <cfRule type="containsText" dxfId="2122" priority="82" operator="containsText" text="Muy Baja">
      <formula>NOT(ISERROR(SEARCH("Muy Baja",H25)))</formula>
    </cfRule>
    <cfRule type="containsText" dxfId="2121" priority="83" operator="containsText" text="Baja">
      <formula>NOT(ISERROR(SEARCH("Baja",H25)))</formula>
    </cfRule>
    <cfRule type="containsText" dxfId="2120" priority="84" operator="containsText" text="Media">
      <formula>NOT(ISERROR(SEARCH("Media",H25)))</formula>
    </cfRule>
    <cfRule type="containsText" dxfId="2119" priority="85" operator="containsText" text="Alta">
      <formula>NOT(ISERROR(SEARCH("Alta",H25)))</formula>
    </cfRule>
    <cfRule type="containsText" dxfId="2118" priority="87" operator="containsText" text="Muy Alta">
      <formula>NOT(ISERROR(SEARCH("Muy Alta",H25)))</formula>
    </cfRule>
  </conditionalFormatting>
  <conditionalFormatting sqref="I25:I29">
    <cfRule type="containsText" dxfId="2117" priority="78" operator="containsText" text="Catastrófico">
      <formula>NOT(ISERROR(SEARCH("Catastrófico",I25)))</formula>
    </cfRule>
    <cfRule type="containsText" dxfId="2116" priority="79" operator="containsText" text="Mayor">
      <formula>NOT(ISERROR(SEARCH("Mayor",I25)))</formula>
    </cfRule>
    <cfRule type="containsText" dxfId="2115" priority="80" operator="containsText" text="Menor">
      <formula>NOT(ISERROR(SEARCH("Menor",I25)))</formula>
    </cfRule>
    <cfRule type="containsText" dxfId="2114" priority="81" operator="containsText" text="Leve">
      <formula>NOT(ISERROR(SEARCH("Leve",I25)))</formula>
    </cfRule>
    <cfRule type="containsText" dxfId="2113" priority="86" operator="containsText" text="Moderado">
      <formula>NOT(ISERROR(SEARCH("Moderado",I25)))</formula>
    </cfRule>
  </conditionalFormatting>
  <conditionalFormatting sqref="K25:K29">
    <cfRule type="containsText" dxfId="2112" priority="73" operator="containsText" text="Media">
      <formula>NOT(ISERROR(SEARCH("Media",K25)))</formula>
    </cfRule>
  </conditionalFormatting>
  <conditionalFormatting sqref="L25:L29">
    <cfRule type="containsText" dxfId="2111" priority="72" operator="containsText" text="Moderado">
      <formula>NOT(ISERROR(SEARCH("Moderado",L25)))</formula>
    </cfRule>
  </conditionalFormatting>
  <conditionalFormatting sqref="J25:J29">
    <cfRule type="containsText" dxfId="2110" priority="71" operator="containsText" text="Moderado">
      <formula>NOT(ISERROR(SEARCH("Moderado",J25)))</formula>
    </cfRule>
  </conditionalFormatting>
  <conditionalFormatting sqref="J25:J29">
    <cfRule type="containsText" dxfId="2109" priority="69" operator="containsText" text="Bajo">
      <formula>NOT(ISERROR(SEARCH("Bajo",J25)))</formula>
    </cfRule>
    <cfRule type="containsText" dxfId="2108" priority="70" operator="containsText" text="Extremo">
      <formula>NOT(ISERROR(SEARCH("Extremo",J25)))</formula>
    </cfRule>
  </conditionalFormatting>
  <conditionalFormatting sqref="K25:K29">
    <cfRule type="containsText" dxfId="2107" priority="67" operator="containsText" text="Baja">
      <formula>NOT(ISERROR(SEARCH("Baja",K25)))</formula>
    </cfRule>
    <cfRule type="containsText" dxfId="2106" priority="68" operator="containsText" text="Muy Baja">
      <formula>NOT(ISERROR(SEARCH("Muy Baja",K25)))</formula>
    </cfRule>
  </conditionalFormatting>
  <conditionalFormatting sqref="K25:K29">
    <cfRule type="containsText" dxfId="2105" priority="65" operator="containsText" text="Muy Alta">
      <formula>NOT(ISERROR(SEARCH("Muy Alta",K25)))</formula>
    </cfRule>
    <cfRule type="containsText" dxfId="2104" priority="66" operator="containsText" text="Alta">
      <formula>NOT(ISERROR(SEARCH("Alta",K25)))</formula>
    </cfRule>
  </conditionalFormatting>
  <conditionalFormatting sqref="L25:L29">
    <cfRule type="containsText" dxfId="2103" priority="61" operator="containsText" text="Catastrófico">
      <formula>NOT(ISERROR(SEARCH("Catastrófico",L25)))</formula>
    </cfRule>
    <cfRule type="containsText" dxfId="2102" priority="62" operator="containsText" text="Mayor">
      <formula>NOT(ISERROR(SEARCH("Mayor",L25)))</formula>
    </cfRule>
    <cfRule type="containsText" dxfId="2101" priority="63" operator="containsText" text="Menor">
      <formula>NOT(ISERROR(SEARCH("Menor",L25)))</formula>
    </cfRule>
    <cfRule type="containsText" dxfId="2100" priority="64" operator="containsText" text="Leve">
      <formula>NOT(ISERROR(SEARCH("Leve",L25)))</formula>
    </cfRule>
  </conditionalFormatting>
  <conditionalFormatting sqref="B10 B15 B20 B25 B30 B35 B40 B45 B50 B55">
    <cfRule type="containsText" dxfId="2099" priority="1" operator="containsText" text="3- Moderado">
      <formula>NOT(ISERROR(SEARCH("3- Moderado",B10)))</formula>
    </cfRule>
    <cfRule type="containsText" dxfId="2098" priority="2" operator="containsText" text="6- Moderado">
      <formula>NOT(ISERROR(SEARCH("6- Moderado",B10)))</formula>
    </cfRule>
    <cfRule type="containsText" dxfId="2097" priority="3" operator="containsText" text="4- Moderado">
      <formula>NOT(ISERROR(SEARCH("4- Moderado",B10)))</formula>
    </cfRule>
    <cfRule type="containsText" dxfId="2096" priority="4" operator="containsText" text="3- Bajo">
      <formula>NOT(ISERROR(SEARCH("3- Bajo",B10)))</formula>
    </cfRule>
    <cfRule type="containsText" dxfId="2095" priority="5" operator="containsText" text="4- Bajo">
      <formula>NOT(ISERROR(SEARCH("4- Bajo",B10)))</formula>
    </cfRule>
    <cfRule type="containsText" dxfId="2094" priority="6" operator="containsText" text="1- Bajo">
      <formula>NOT(ISERROR(SEARCH("1- Bajo",B10)))</formula>
    </cfRule>
  </conditionalFormatting>
  <dataValidations count="7">
    <dataValidation allowBlank="1" showInputMessage="1" showErrorMessage="1" prompt="Seleccionar el tipo de riesgo teniendo en cuenta que  factor organizaconal afecta. Ver explicacion en hoja " sqref="E8" xr:uid="{55C216A0-BAF6-4619-9B7A-6FCB273E5DB0}"/>
    <dataValidation allowBlank="1" showInputMessage="1" showErrorMessage="1" prompt="Registrar qué factor  que ocasina el riesgo: un facot identtficado el contexto._x000a_O  personas, recursos, estilo de direccion , factores externos, , codiciones ambientales" sqref="F8:G8" xr:uid="{F5853A56-E5B8-48DB-9561-6D8363E346B3}"/>
    <dataValidation allowBlank="1" showInputMessage="1" showErrorMessage="1" prompt="Que tan factible es que materialize el riesgo?" sqref="H8" xr:uid="{CAF509D3-ACAE-4C82-9CFC-E68B9DDE8952}"/>
    <dataValidation allowBlank="1" showInputMessage="1" showErrorMessage="1" prompt="El grado de afectación puede ser " sqref="I8" xr:uid="{3C75E6FA-FA43-4049-B41E-43D1DCCC67F9}"/>
    <dataValidation allowBlank="1" showInputMessage="1" showErrorMessage="1" prompt="Describir las actividades que se van a desarrollar para el proyecto" sqref="O7" xr:uid="{8827366B-317B-4C4C-A400-FC0BD30E14D6}"/>
    <dataValidation allowBlank="1" showInputMessage="1" showErrorMessage="1" prompt="Seleccionar si el responsable es el responsable de las acciones es el nivel central" sqref="P7:P8" xr:uid="{B4A50BA5-1032-48E6-B32E-5F758E08A081}"/>
    <dataValidation allowBlank="1" showInputMessage="1" showErrorMessage="1" prompt="seleccionar si el responsable de ejecutar las acciones es el nivel central" sqref="Q8:R8" xr:uid="{D02FA942-41DB-44B5-977D-E13AA9F785E4}"/>
  </dataValidations>
  <pageMargins left="0.7" right="0.7" top="0.75" bottom="0.75" header="0.3" footer="0.3"/>
  <drawing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359E9E8-230E-412E-9963-83D243683E0E}">
  <sheetPr>
    <tabColor rgb="FF00B050"/>
  </sheetPr>
  <dimension ref="A1:JS59"/>
  <sheetViews>
    <sheetView zoomScale="71" zoomScaleNormal="71" workbookViewId="0">
      <selection activeCell="D5" sqref="D5:N5"/>
    </sheetView>
  </sheetViews>
  <sheetFormatPr baseColWidth="10" defaultColWidth="11.42578125" defaultRowHeight="15" x14ac:dyDescent="0.25"/>
  <cols>
    <col min="1" max="2" width="18.42578125" style="82" customWidth="1"/>
    <col min="3" max="3" width="15.5703125" customWidth="1"/>
    <col min="4" max="4" width="27.5703125" style="82" customWidth="1"/>
    <col min="5" max="5" width="18" style="238" customWidth="1"/>
    <col min="6" max="6" width="40.140625" customWidth="1"/>
    <col min="7" max="7" width="20.42578125" customWidth="1"/>
    <col min="8" max="8" width="10.42578125" style="239" customWidth="1"/>
    <col min="9" max="9" width="11.42578125" style="239" customWidth="1"/>
    <col min="10" max="10" width="10.140625" style="240" customWidth="1"/>
    <col min="11" max="11" width="11.42578125" style="239" customWidth="1"/>
    <col min="12" max="12" width="10.85546875" style="239" customWidth="1"/>
    <col min="13" max="13" width="18.28515625" style="239" bestFit="1" customWidth="1"/>
    <col min="14" max="14" width="18.28515625" bestFit="1" customWidth="1"/>
    <col min="15" max="15" width="32.85546875" customWidth="1"/>
    <col min="16" max="16" width="16.5703125" customWidth="1"/>
    <col min="17" max="18" width="14.28515625" customWidth="1"/>
    <col min="19" max="19" width="17.85546875" customWidth="1"/>
    <col min="20" max="20" width="15.140625" customWidth="1"/>
    <col min="21" max="21" width="16.140625" customWidth="1"/>
    <col min="22" max="177" width="11.42578125" style="7"/>
  </cols>
  <sheetData>
    <row r="1" spans="1:279" s="222" customFormat="1" ht="16.5" customHeight="1" x14ac:dyDescent="0.3">
      <c r="A1" s="461"/>
      <c r="B1" s="462"/>
      <c r="C1" s="462"/>
      <c r="D1" s="547" t="s">
        <v>442</v>
      </c>
      <c r="E1" s="547"/>
      <c r="F1" s="547"/>
      <c r="G1" s="547"/>
      <c r="H1" s="547"/>
      <c r="I1" s="547"/>
      <c r="J1" s="547"/>
      <c r="K1" s="547"/>
      <c r="L1" s="547"/>
      <c r="M1" s="547"/>
      <c r="N1" s="547"/>
      <c r="O1" s="547"/>
      <c r="P1" s="547"/>
      <c r="Q1" s="548"/>
      <c r="R1" s="243"/>
      <c r="S1" s="453" t="s">
        <v>67</v>
      </c>
      <c r="T1" s="453"/>
      <c r="U1" s="453"/>
      <c r="V1" s="221"/>
      <c r="W1" s="221"/>
      <c r="X1" s="221"/>
      <c r="Y1" s="221"/>
      <c r="Z1" s="221"/>
      <c r="AA1" s="221"/>
      <c r="AB1" s="221"/>
      <c r="AC1" s="221"/>
      <c r="AD1" s="221"/>
      <c r="AE1" s="221"/>
      <c r="AF1" s="221"/>
      <c r="AG1" s="221"/>
      <c r="AH1" s="221"/>
      <c r="AI1" s="221"/>
      <c r="AJ1" s="221"/>
      <c r="AK1" s="221"/>
      <c r="AL1" s="221"/>
      <c r="AM1" s="221"/>
      <c r="AN1" s="221"/>
      <c r="AO1" s="221"/>
      <c r="AP1" s="221"/>
      <c r="AQ1" s="221"/>
      <c r="AR1" s="221"/>
      <c r="AS1" s="221"/>
      <c r="AT1" s="221"/>
      <c r="AU1" s="221"/>
      <c r="AV1" s="221"/>
      <c r="AW1" s="221"/>
      <c r="AX1" s="221"/>
      <c r="AY1" s="221"/>
      <c r="AZ1" s="221"/>
      <c r="BA1" s="221"/>
      <c r="BB1" s="221"/>
      <c r="BC1" s="221"/>
      <c r="BD1" s="221"/>
      <c r="BE1" s="221"/>
      <c r="BF1" s="221"/>
      <c r="BG1" s="221"/>
      <c r="BH1" s="221"/>
      <c r="BI1" s="221"/>
      <c r="BJ1" s="221"/>
      <c r="BK1" s="221"/>
      <c r="BL1" s="221"/>
      <c r="BM1" s="221"/>
      <c r="BN1" s="221"/>
      <c r="BO1" s="221"/>
      <c r="BP1" s="221"/>
      <c r="BQ1" s="221"/>
      <c r="BR1" s="221"/>
      <c r="BS1" s="221"/>
      <c r="BT1" s="221"/>
      <c r="BU1" s="221"/>
      <c r="BV1" s="221"/>
      <c r="BW1" s="221"/>
      <c r="BX1" s="221"/>
      <c r="BY1" s="221"/>
      <c r="BZ1" s="221"/>
      <c r="CA1" s="221"/>
      <c r="CB1" s="221"/>
      <c r="CC1" s="221"/>
      <c r="CD1" s="221"/>
      <c r="CE1" s="221"/>
      <c r="CF1" s="221"/>
      <c r="CG1" s="221"/>
      <c r="CH1" s="221"/>
      <c r="CI1" s="221"/>
      <c r="CJ1" s="221"/>
      <c r="CK1" s="221"/>
      <c r="CL1" s="221"/>
      <c r="CM1" s="221"/>
      <c r="CN1" s="221"/>
      <c r="CO1" s="221"/>
      <c r="CP1" s="221"/>
      <c r="CQ1" s="221"/>
      <c r="CR1" s="221"/>
      <c r="CS1" s="221"/>
      <c r="CT1" s="221"/>
      <c r="CU1" s="221"/>
      <c r="CV1" s="221"/>
      <c r="CW1" s="221"/>
      <c r="CX1" s="221"/>
      <c r="CY1" s="221"/>
      <c r="CZ1" s="221"/>
      <c r="DA1" s="221"/>
      <c r="DB1" s="221"/>
      <c r="DC1" s="221"/>
      <c r="DD1" s="221"/>
      <c r="DE1" s="221"/>
      <c r="DF1" s="221"/>
      <c r="DG1" s="221"/>
      <c r="DH1" s="221"/>
      <c r="DI1" s="221"/>
      <c r="DJ1" s="221"/>
      <c r="DK1" s="221"/>
      <c r="DL1" s="221"/>
      <c r="DM1" s="221"/>
      <c r="DN1" s="221"/>
      <c r="DO1" s="221"/>
      <c r="DP1" s="221"/>
      <c r="DQ1" s="221"/>
      <c r="DR1" s="221"/>
      <c r="DS1" s="221"/>
      <c r="DT1" s="221"/>
      <c r="DU1" s="221"/>
      <c r="DV1" s="221"/>
      <c r="DW1" s="221"/>
      <c r="DX1" s="221"/>
      <c r="DY1" s="221"/>
      <c r="DZ1" s="221"/>
      <c r="EA1" s="221"/>
      <c r="EB1" s="221"/>
      <c r="EC1" s="221"/>
      <c r="ED1" s="221"/>
      <c r="EE1" s="221"/>
      <c r="EF1" s="221"/>
      <c r="EG1" s="221"/>
      <c r="EH1" s="221"/>
      <c r="EI1" s="221"/>
      <c r="EJ1" s="221"/>
      <c r="EK1" s="221"/>
      <c r="EL1" s="221"/>
      <c r="EM1" s="221"/>
      <c r="EN1" s="221"/>
      <c r="EO1" s="221"/>
      <c r="EP1" s="221"/>
      <c r="EQ1" s="221"/>
      <c r="ER1" s="221"/>
      <c r="ES1" s="221"/>
      <c r="ET1" s="221"/>
      <c r="EU1" s="221"/>
      <c r="EV1" s="221"/>
      <c r="EW1" s="221"/>
      <c r="EX1" s="221"/>
      <c r="EY1" s="221"/>
      <c r="EZ1" s="221"/>
      <c r="FA1" s="221"/>
      <c r="FB1" s="221"/>
      <c r="FC1" s="221"/>
      <c r="FD1" s="221"/>
      <c r="FE1" s="221"/>
      <c r="FF1" s="221"/>
      <c r="FG1" s="221"/>
      <c r="FH1" s="221"/>
      <c r="FI1" s="221"/>
      <c r="FJ1" s="221"/>
      <c r="FK1" s="221"/>
      <c r="FL1" s="221"/>
      <c r="FM1" s="221"/>
      <c r="FN1" s="221"/>
      <c r="FO1" s="221"/>
      <c r="FP1" s="221"/>
      <c r="FQ1" s="221"/>
      <c r="FR1" s="221"/>
      <c r="FS1" s="221"/>
      <c r="FT1" s="221"/>
      <c r="FU1" s="221"/>
      <c r="FV1" s="221"/>
      <c r="FW1" s="221"/>
      <c r="FX1" s="221"/>
      <c r="FY1" s="221"/>
      <c r="FZ1" s="221"/>
      <c r="GA1" s="221"/>
      <c r="GB1" s="221"/>
      <c r="GC1" s="221"/>
      <c r="GD1" s="221"/>
      <c r="GE1" s="221"/>
      <c r="GF1" s="221"/>
      <c r="GG1" s="221"/>
      <c r="GH1" s="221"/>
      <c r="GI1" s="221"/>
      <c r="GJ1" s="221"/>
      <c r="GK1" s="221"/>
      <c r="GL1" s="221"/>
      <c r="GM1" s="221"/>
      <c r="GN1" s="221"/>
      <c r="GO1" s="221"/>
      <c r="GP1" s="221"/>
      <c r="GQ1" s="221"/>
      <c r="GR1" s="221"/>
      <c r="GS1" s="221"/>
      <c r="GT1" s="221"/>
      <c r="GU1" s="221"/>
      <c r="GV1" s="221"/>
      <c r="GW1" s="221"/>
      <c r="GX1" s="221"/>
      <c r="GY1" s="221"/>
      <c r="GZ1" s="221"/>
      <c r="HA1" s="221"/>
      <c r="HB1" s="221"/>
      <c r="HC1" s="221"/>
      <c r="HD1" s="221"/>
      <c r="HE1" s="221"/>
      <c r="HF1" s="221"/>
      <c r="HG1" s="221"/>
      <c r="HH1" s="221"/>
      <c r="HI1" s="221"/>
      <c r="HJ1" s="221"/>
      <c r="HK1" s="221"/>
      <c r="HL1" s="221"/>
      <c r="HM1" s="221"/>
      <c r="HN1" s="221"/>
      <c r="HO1" s="221"/>
      <c r="HP1" s="221"/>
      <c r="HQ1" s="221"/>
      <c r="HR1" s="221"/>
      <c r="HS1" s="221"/>
      <c r="HT1" s="221"/>
      <c r="HU1" s="221"/>
      <c r="HV1" s="221"/>
      <c r="HW1" s="221"/>
      <c r="HX1" s="221"/>
      <c r="HY1" s="221"/>
      <c r="HZ1" s="221"/>
      <c r="IA1" s="221"/>
      <c r="IB1" s="221"/>
      <c r="IC1" s="221"/>
      <c r="ID1" s="221"/>
      <c r="IE1" s="221"/>
      <c r="IF1" s="221"/>
      <c r="IG1" s="221"/>
      <c r="IH1" s="221"/>
      <c r="II1" s="221"/>
      <c r="IJ1" s="221"/>
      <c r="IK1" s="221"/>
      <c r="IL1" s="221"/>
      <c r="IM1" s="221"/>
      <c r="IN1" s="221"/>
      <c r="IO1" s="221"/>
      <c r="IP1" s="221"/>
      <c r="IQ1" s="221"/>
      <c r="IR1" s="221"/>
      <c r="IS1" s="221"/>
      <c r="IT1" s="221"/>
      <c r="IU1" s="221"/>
      <c r="IV1" s="221"/>
      <c r="IW1" s="221"/>
      <c r="IX1" s="221"/>
      <c r="IY1" s="221"/>
      <c r="IZ1" s="221"/>
      <c r="JA1" s="221"/>
      <c r="JB1" s="221"/>
      <c r="JC1" s="221"/>
      <c r="JD1" s="221"/>
      <c r="JE1" s="221"/>
      <c r="JF1" s="221"/>
      <c r="JG1" s="221"/>
      <c r="JH1" s="221"/>
      <c r="JI1" s="221"/>
      <c r="JJ1" s="221"/>
      <c r="JK1" s="221"/>
      <c r="JL1" s="221"/>
      <c r="JM1" s="221"/>
      <c r="JN1" s="221"/>
      <c r="JO1" s="221"/>
      <c r="JP1" s="221"/>
      <c r="JQ1" s="221"/>
      <c r="JR1" s="221"/>
      <c r="JS1" s="221"/>
    </row>
    <row r="2" spans="1:279" s="222" customFormat="1" ht="39.75" customHeight="1" x14ac:dyDescent="0.3">
      <c r="A2" s="463"/>
      <c r="B2" s="464"/>
      <c r="C2" s="464"/>
      <c r="D2" s="549"/>
      <c r="E2" s="549"/>
      <c r="F2" s="549"/>
      <c r="G2" s="549"/>
      <c r="H2" s="549"/>
      <c r="I2" s="549"/>
      <c r="J2" s="549"/>
      <c r="K2" s="549"/>
      <c r="L2" s="549"/>
      <c r="M2" s="549"/>
      <c r="N2" s="549"/>
      <c r="O2" s="549"/>
      <c r="P2" s="549"/>
      <c r="Q2" s="550"/>
      <c r="R2" s="243"/>
      <c r="S2" s="453"/>
      <c r="T2" s="453"/>
      <c r="U2" s="453"/>
      <c r="V2" s="221"/>
      <c r="W2" s="221"/>
      <c r="X2" s="221"/>
      <c r="Y2" s="221"/>
      <c r="Z2" s="221"/>
      <c r="AA2" s="221"/>
      <c r="AB2" s="221"/>
      <c r="AC2" s="221"/>
      <c r="AD2" s="221"/>
      <c r="AE2" s="221"/>
      <c r="AF2" s="221"/>
      <c r="AG2" s="221"/>
      <c r="AH2" s="221"/>
      <c r="AI2" s="221"/>
      <c r="AJ2" s="221"/>
      <c r="AK2" s="221"/>
      <c r="AL2" s="221"/>
      <c r="AM2" s="221"/>
      <c r="AN2" s="221"/>
      <c r="AO2" s="221"/>
      <c r="AP2" s="221"/>
      <c r="AQ2" s="221"/>
      <c r="AR2" s="221"/>
      <c r="AS2" s="221"/>
      <c r="AT2" s="221"/>
      <c r="AU2" s="221"/>
      <c r="AV2" s="221"/>
      <c r="AW2" s="221"/>
      <c r="AX2" s="221"/>
      <c r="AY2" s="221"/>
      <c r="AZ2" s="221"/>
      <c r="BA2" s="221"/>
      <c r="BB2" s="221"/>
      <c r="BC2" s="221"/>
      <c r="BD2" s="221"/>
      <c r="BE2" s="221"/>
      <c r="BF2" s="221"/>
      <c r="BG2" s="221"/>
      <c r="BH2" s="221"/>
      <c r="BI2" s="221"/>
      <c r="BJ2" s="221"/>
      <c r="BK2" s="221"/>
      <c r="BL2" s="221"/>
      <c r="BM2" s="221"/>
      <c r="BN2" s="221"/>
      <c r="BO2" s="221"/>
      <c r="BP2" s="221"/>
      <c r="BQ2" s="221"/>
      <c r="BR2" s="221"/>
      <c r="BS2" s="221"/>
      <c r="BT2" s="221"/>
      <c r="BU2" s="221"/>
      <c r="BV2" s="221"/>
      <c r="BW2" s="221"/>
      <c r="BX2" s="221"/>
      <c r="BY2" s="221"/>
      <c r="BZ2" s="221"/>
      <c r="CA2" s="221"/>
      <c r="CB2" s="221"/>
      <c r="CC2" s="221"/>
      <c r="CD2" s="221"/>
      <c r="CE2" s="221"/>
      <c r="CF2" s="221"/>
      <c r="CG2" s="221"/>
      <c r="CH2" s="221"/>
      <c r="CI2" s="221"/>
      <c r="CJ2" s="221"/>
      <c r="CK2" s="221"/>
      <c r="CL2" s="221"/>
      <c r="CM2" s="221"/>
      <c r="CN2" s="221"/>
      <c r="CO2" s="221"/>
      <c r="CP2" s="221"/>
      <c r="CQ2" s="221"/>
      <c r="CR2" s="221"/>
      <c r="CS2" s="221"/>
      <c r="CT2" s="221"/>
      <c r="CU2" s="221"/>
      <c r="CV2" s="221"/>
      <c r="CW2" s="221"/>
      <c r="CX2" s="221"/>
      <c r="CY2" s="221"/>
      <c r="CZ2" s="221"/>
      <c r="DA2" s="221"/>
      <c r="DB2" s="221"/>
      <c r="DC2" s="221"/>
      <c r="DD2" s="221"/>
      <c r="DE2" s="221"/>
      <c r="DF2" s="221"/>
      <c r="DG2" s="221"/>
      <c r="DH2" s="221"/>
      <c r="DI2" s="221"/>
      <c r="DJ2" s="221"/>
      <c r="DK2" s="221"/>
      <c r="DL2" s="221"/>
      <c r="DM2" s="221"/>
      <c r="DN2" s="221"/>
      <c r="DO2" s="221"/>
      <c r="DP2" s="221"/>
      <c r="DQ2" s="221"/>
      <c r="DR2" s="221"/>
      <c r="DS2" s="221"/>
      <c r="DT2" s="221"/>
      <c r="DU2" s="221"/>
      <c r="DV2" s="221"/>
      <c r="DW2" s="221"/>
      <c r="DX2" s="221"/>
      <c r="DY2" s="221"/>
      <c r="DZ2" s="221"/>
      <c r="EA2" s="221"/>
      <c r="EB2" s="221"/>
      <c r="EC2" s="221"/>
      <c r="ED2" s="221"/>
      <c r="EE2" s="221"/>
      <c r="EF2" s="221"/>
      <c r="EG2" s="221"/>
      <c r="EH2" s="221"/>
      <c r="EI2" s="221"/>
      <c r="EJ2" s="221"/>
      <c r="EK2" s="221"/>
      <c r="EL2" s="221"/>
      <c r="EM2" s="221"/>
      <c r="EN2" s="221"/>
      <c r="EO2" s="221"/>
      <c r="EP2" s="221"/>
      <c r="EQ2" s="221"/>
      <c r="ER2" s="221"/>
      <c r="ES2" s="221"/>
      <c r="ET2" s="221"/>
      <c r="EU2" s="221"/>
      <c r="EV2" s="221"/>
      <c r="EW2" s="221"/>
      <c r="EX2" s="221"/>
      <c r="EY2" s="221"/>
      <c r="EZ2" s="221"/>
      <c r="FA2" s="221"/>
      <c r="FB2" s="221"/>
      <c r="FC2" s="221"/>
      <c r="FD2" s="221"/>
      <c r="FE2" s="221"/>
      <c r="FF2" s="221"/>
      <c r="FG2" s="221"/>
      <c r="FH2" s="221"/>
      <c r="FI2" s="221"/>
      <c r="FJ2" s="221"/>
      <c r="FK2" s="221"/>
      <c r="FL2" s="221"/>
      <c r="FM2" s="221"/>
      <c r="FN2" s="221"/>
      <c r="FO2" s="221"/>
      <c r="FP2" s="221"/>
      <c r="FQ2" s="221"/>
      <c r="FR2" s="221"/>
      <c r="FS2" s="221"/>
      <c r="FT2" s="221"/>
      <c r="FU2" s="221"/>
      <c r="FV2" s="221"/>
      <c r="FW2" s="221"/>
      <c r="FX2" s="221"/>
      <c r="FY2" s="221"/>
      <c r="FZ2" s="221"/>
      <c r="GA2" s="221"/>
      <c r="GB2" s="221"/>
      <c r="GC2" s="221"/>
      <c r="GD2" s="221"/>
      <c r="GE2" s="221"/>
      <c r="GF2" s="221"/>
      <c r="GG2" s="221"/>
      <c r="GH2" s="221"/>
      <c r="GI2" s="221"/>
      <c r="GJ2" s="221"/>
      <c r="GK2" s="221"/>
      <c r="GL2" s="221"/>
      <c r="GM2" s="221"/>
      <c r="GN2" s="221"/>
      <c r="GO2" s="221"/>
      <c r="GP2" s="221"/>
      <c r="GQ2" s="221"/>
      <c r="GR2" s="221"/>
      <c r="GS2" s="221"/>
      <c r="GT2" s="221"/>
      <c r="GU2" s="221"/>
      <c r="GV2" s="221"/>
      <c r="GW2" s="221"/>
      <c r="GX2" s="221"/>
      <c r="GY2" s="221"/>
      <c r="GZ2" s="221"/>
      <c r="HA2" s="221"/>
      <c r="HB2" s="221"/>
      <c r="HC2" s="221"/>
      <c r="HD2" s="221"/>
      <c r="HE2" s="221"/>
      <c r="HF2" s="221"/>
      <c r="HG2" s="221"/>
      <c r="HH2" s="221"/>
      <c r="HI2" s="221"/>
      <c r="HJ2" s="221"/>
      <c r="HK2" s="221"/>
      <c r="HL2" s="221"/>
      <c r="HM2" s="221"/>
      <c r="HN2" s="221"/>
      <c r="HO2" s="221"/>
      <c r="HP2" s="221"/>
      <c r="HQ2" s="221"/>
      <c r="HR2" s="221"/>
      <c r="HS2" s="221"/>
      <c r="HT2" s="221"/>
      <c r="HU2" s="221"/>
      <c r="HV2" s="221"/>
      <c r="HW2" s="221"/>
      <c r="HX2" s="221"/>
      <c r="HY2" s="221"/>
      <c r="HZ2" s="221"/>
      <c r="IA2" s="221"/>
      <c r="IB2" s="221"/>
      <c r="IC2" s="221"/>
      <c r="ID2" s="221"/>
      <c r="IE2" s="221"/>
      <c r="IF2" s="221"/>
      <c r="IG2" s="221"/>
      <c r="IH2" s="221"/>
      <c r="II2" s="221"/>
      <c r="IJ2" s="221"/>
      <c r="IK2" s="221"/>
      <c r="IL2" s="221"/>
      <c r="IM2" s="221"/>
      <c r="IN2" s="221"/>
      <c r="IO2" s="221"/>
      <c r="IP2" s="221"/>
      <c r="IQ2" s="221"/>
      <c r="IR2" s="221"/>
      <c r="IS2" s="221"/>
      <c r="IT2" s="221"/>
      <c r="IU2" s="221"/>
      <c r="IV2" s="221"/>
      <c r="IW2" s="221"/>
      <c r="IX2" s="221"/>
      <c r="IY2" s="221"/>
      <c r="IZ2" s="221"/>
      <c r="JA2" s="221"/>
      <c r="JB2" s="221"/>
      <c r="JC2" s="221"/>
      <c r="JD2" s="221"/>
      <c r="JE2" s="221"/>
      <c r="JF2" s="221"/>
      <c r="JG2" s="221"/>
      <c r="JH2" s="221"/>
      <c r="JI2" s="221"/>
      <c r="JJ2" s="221"/>
      <c r="JK2" s="221"/>
      <c r="JL2" s="221"/>
      <c r="JM2" s="221"/>
      <c r="JN2" s="221"/>
      <c r="JO2" s="221"/>
      <c r="JP2" s="221"/>
      <c r="JQ2" s="221"/>
      <c r="JR2" s="221"/>
      <c r="JS2" s="221"/>
    </row>
    <row r="3" spans="1:279" s="222" customFormat="1" ht="3" customHeight="1" x14ac:dyDescent="0.3">
      <c r="A3" s="2"/>
      <c r="B3" s="2"/>
      <c r="C3" s="241"/>
      <c r="D3" s="549"/>
      <c r="E3" s="549"/>
      <c r="F3" s="549"/>
      <c r="G3" s="549"/>
      <c r="H3" s="549"/>
      <c r="I3" s="549"/>
      <c r="J3" s="549"/>
      <c r="K3" s="549"/>
      <c r="L3" s="549"/>
      <c r="M3" s="549"/>
      <c r="N3" s="549"/>
      <c r="O3" s="549"/>
      <c r="P3" s="549"/>
      <c r="Q3" s="550"/>
      <c r="R3" s="243"/>
      <c r="S3" s="453"/>
      <c r="T3" s="453"/>
      <c r="U3" s="453"/>
      <c r="V3" s="221"/>
      <c r="W3" s="221"/>
      <c r="X3" s="221"/>
      <c r="Y3" s="221"/>
      <c r="Z3" s="221"/>
      <c r="AA3" s="221"/>
      <c r="AB3" s="221"/>
      <c r="AC3" s="221"/>
      <c r="AD3" s="221"/>
      <c r="AE3" s="221"/>
      <c r="AF3" s="221"/>
      <c r="AG3" s="221"/>
      <c r="AH3" s="221"/>
      <c r="AI3" s="221"/>
      <c r="AJ3" s="221"/>
      <c r="AK3" s="221"/>
      <c r="AL3" s="221"/>
      <c r="AM3" s="221"/>
      <c r="AN3" s="221"/>
      <c r="AO3" s="221"/>
      <c r="AP3" s="221"/>
      <c r="AQ3" s="221"/>
      <c r="AR3" s="221"/>
      <c r="AS3" s="221"/>
      <c r="AT3" s="221"/>
      <c r="AU3" s="221"/>
      <c r="AV3" s="221"/>
      <c r="AW3" s="221"/>
      <c r="AX3" s="221"/>
      <c r="AY3" s="221"/>
      <c r="AZ3" s="221"/>
      <c r="BA3" s="221"/>
      <c r="BB3" s="221"/>
      <c r="BC3" s="221"/>
      <c r="BD3" s="221"/>
      <c r="BE3" s="221"/>
      <c r="BF3" s="221"/>
      <c r="BG3" s="221"/>
      <c r="BH3" s="221"/>
      <c r="BI3" s="221"/>
      <c r="BJ3" s="221"/>
      <c r="BK3" s="221"/>
      <c r="BL3" s="221"/>
      <c r="BM3" s="221"/>
      <c r="BN3" s="221"/>
      <c r="BO3" s="221"/>
      <c r="BP3" s="221"/>
      <c r="BQ3" s="221"/>
      <c r="BR3" s="221"/>
      <c r="BS3" s="221"/>
      <c r="BT3" s="221"/>
      <c r="BU3" s="221"/>
      <c r="BV3" s="221"/>
      <c r="BW3" s="221"/>
      <c r="BX3" s="221"/>
      <c r="BY3" s="221"/>
      <c r="BZ3" s="221"/>
      <c r="CA3" s="221"/>
      <c r="CB3" s="221"/>
      <c r="CC3" s="221"/>
      <c r="CD3" s="221"/>
      <c r="CE3" s="221"/>
      <c r="CF3" s="221"/>
      <c r="CG3" s="221"/>
      <c r="CH3" s="221"/>
      <c r="CI3" s="221"/>
      <c r="CJ3" s="221"/>
      <c r="CK3" s="221"/>
      <c r="CL3" s="221"/>
      <c r="CM3" s="221"/>
      <c r="CN3" s="221"/>
      <c r="CO3" s="221"/>
      <c r="CP3" s="221"/>
      <c r="CQ3" s="221"/>
      <c r="CR3" s="221"/>
      <c r="CS3" s="221"/>
      <c r="CT3" s="221"/>
      <c r="CU3" s="221"/>
      <c r="CV3" s="221"/>
      <c r="CW3" s="221"/>
      <c r="CX3" s="221"/>
      <c r="CY3" s="221"/>
      <c r="CZ3" s="221"/>
      <c r="DA3" s="221"/>
      <c r="DB3" s="221"/>
      <c r="DC3" s="221"/>
      <c r="DD3" s="221"/>
      <c r="DE3" s="221"/>
      <c r="DF3" s="221"/>
      <c r="DG3" s="221"/>
      <c r="DH3" s="221"/>
      <c r="DI3" s="221"/>
      <c r="DJ3" s="221"/>
      <c r="DK3" s="221"/>
      <c r="DL3" s="221"/>
      <c r="DM3" s="221"/>
      <c r="DN3" s="221"/>
      <c r="DO3" s="221"/>
      <c r="DP3" s="221"/>
      <c r="DQ3" s="221"/>
      <c r="DR3" s="221"/>
      <c r="DS3" s="221"/>
      <c r="DT3" s="221"/>
      <c r="DU3" s="221"/>
      <c r="DV3" s="221"/>
      <c r="DW3" s="221"/>
      <c r="DX3" s="221"/>
      <c r="DY3" s="221"/>
      <c r="DZ3" s="221"/>
      <c r="EA3" s="221"/>
      <c r="EB3" s="221"/>
      <c r="EC3" s="221"/>
      <c r="ED3" s="221"/>
      <c r="EE3" s="221"/>
      <c r="EF3" s="221"/>
      <c r="EG3" s="221"/>
      <c r="EH3" s="221"/>
      <c r="EI3" s="221"/>
      <c r="EJ3" s="221"/>
      <c r="EK3" s="221"/>
      <c r="EL3" s="221"/>
      <c r="EM3" s="221"/>
      <c r="EN3" s="221"/>
      <c r="EO3" s="221"/>
      <c r="EP3" s="221"/>
      <c r="EQ3" s="221"/>
      <c r="ER3" s="221"/>
      <c r="ES3" s="221"/>
      <c r="ET3" s="221"/>
      <c r="EU3" s="221"/>
      <c r="EV3" s="221"/>
      <c r="EW3" s="221"/>
      <c r="EX3" s="221"/>
      <c r="EY3" s="221"/>
      <c r="EZ3" s="221"/>
      <c r="FA3" s="221"/>
      <c r="FB3" s="221"/>
      <c r="FC3" s="221"/>
      <c r="FD3" s="221"/>
      <c r="FE3" s="221"/>
      <c r="FF3" s="221"/>
      <c r="FG3" s="221"/>
      <c r="FH3" s="221"/>
      <c r="FI3" s="221"/>
      <c r="FJ3" s="221"/>
      <c r="FK3" s="221"/>
      <c r="FL3" s="221"/>
      <c r="FM3" s="221"/>
      <c r="FN3" s="221"/>
      <c r="FO3" s="221"/>
      <c r="FP3" s="221"/>
      <c r="FQ3" s="221"/>
      <c r="FR3" s="221"/>
      <c r="FS3" s="221"/>
      <c r="FT3" s="221"/>
      <c r="FU3" s="221"/>
      <c r="FV3" s="221"/>
      <c r="FW3" s="221"/>
      <c r="FX3" s="221"/>
      <c r="FY3" s="221"/>
      <c r="FZ3" s="221"/>
      <c r="GA3" s="221"/>
      <c r="GB3" s="221"/>
      <c r="GC3" s="221"/>
      <c r="GD3" s="221"/>
      <c r="GE3" s="221"/>
      <c r="GF3" s="221"/>
      <c r="GG3" s="221"/>
      <c r="GH3" s="221"/>
      <c r="GI3" s="221"/>
      <c r="GJ3" s="221"/>
      <c r="GK3" s="221"/>
      <c r="GL3" s="221"/>
      <c r="GM3" s="221"/>
      <c r="GN3" s="221"/>
      <c r="GO3" s="221"/>
      <c r="GP3" s="221"/>
      <c r="GQ3" s="221"/>
      <c r="GR3" s="221"/>
      <c r="GS3" s="221"/>
      <c r="GT3" s="221"/>
      <c r="GU3" s="221"/>
      <c r="GV3" s="221"/>
      <c r="GW3" s="221"/>
      <c r="GX3" s="221"/>
      <c r="GY3" s="221"/>
      <c r="GZ3" s="221"/>
      <c r="HA3" s="221"/>
      <c r="HB3" s="221"/>
      <c r="HC3" s="221"/>
      <c r="HD3" s="221"/>
      <c r="HE3" s="221"/>
      <c r="HF3" s="221"/>
      <c r="HG3" s="221"/>
      <c r="HH3" s="221"/>
      <c r="HI3" s="221"/>
      <c r="HJ3" s="221"/>
      <c r="HK3" s="221"/>
      <c r="HL3" s="221"/>
      <c r="HM3" s="221"/>
      <c r="HN3" s="221"/>
      <c r="HO3" s="221"/>
      <c r="HP3" s="221"/>
      <c r="HQ3" s="221"/>
      <c r="HR3" s="221"/>
      <c r="HS3" s="221"/>
      <c r="HT3" s="221"/>
      <c r="HU3" s="221"/>
      <c r="HV3" s="221"/>
      <c r="HW3" s="221"/>
      <c r="HX3" s="221"/>
      <c r="HY3" s="221"/>
      <c r="HZ3" s="221"/>
      <c r="IA3" s="221"/>
      <c r="IB3" s="221"/>
      <c r="IC3" s="221"/>
      <c r="ID3" s="221"/>
      <c r="IE3" s="221"/>
      <c r="IF3" s="221"/>
      <c r="IG3" s="221"/>
      <c r="IH3" s="221"/>
      <c r="II3" s="221"/>
      <c r="IJ3" s="221"/>
      <c r="IK3" s="221"/>
      <c r="IL3" s="221"/>
      <c r="IM3" s="221"/>
      <c r="IN3" s="221"/>
      <c r="IO3" s="221"/>
      <c r="IP3" s="221"/>
      <c r="IQ3" s="221"/>
      <c r="IR3" s="221"/>
      <c r="IS3" s="221"/>
      <c r="IT3" s="221"/>
      <c r="IU3" s="221"/>
      <c r="IV3" s="221"/>
      <c r="IW3" s="221"/>
      <c r="IX3" s="221"/>
      <c r="IY3" s="221"/>
      <c r="IZ3" s="221"/>
      <c r="JA3" s="221"/>
      <c r="JB3" s="221"/>
      <c r="JC3" s="221"/>
      <c r="JD3" s="221"/>
      <c r="JE3" s="221"/>
      <c r="JF3" s="221"/>
      <c r="JG3" s="221"/>
      <c r="JH3" s="221"/>
      <c r="JI3" s="221"/>
      <c r="JJ3" s="221"/>
      <c r="JK3" s="221"/>
      <c r="JL3" s="221"/>
      <c r="JM3" s="221"/>
      <c r="JN3" s="221"/>
      <c r="JO3" s="221"/>
      <c r="JP3" s="221"/>
      <c r="JQ3" s="221"/>
      <c r="JR3" s="221"/>
      <c r="JS3" s="221"/>
    </row>
    <row r="4" spans="1:279" s="222" customFormat="1" ht="41.25" customHeight="1" x14ac:dyDescent="0.3">
      <c r="A4" s="454" t="s">
        <v>0</v>
      </c>
      <c r="B4" s="455"/>
      <c r="C4" s="456"/>
      <c r="D4" s="457" t="str">
        <f>'Mapa Final'!D4</f>
        <v>Administración de Justicia (Garantías, Conocimiento, Acciones Constitucionales, Gestión de Servicios judiciales, Atención al Usuario, Gestión Documental).</v>
      </c>
      <c r="E4" s="458"/>
      <c r="F4" s="458"/>
      <c r="G4" s="458"/>
      <c r="H4" s="458"/>
      <c r="I4" s="458"/>
      <c r="J4" s="458"/>
      <c r="K4" s="458"/>
      <c r="L4" s="458"/>
      <c r="M4" s="458"/>
      <c r="N4" s="459"/>
      <c r="O4" s="460"/>
      <c r="P4" s="460"/>
      <c r="Q4" s="460"/>
      <c r="R4" s="241"/>
      <c r="S4" s="1"/>
      <c r="T4" s="1"/>
      <c r="U4" s="1"/>
      <c r="V4" s="221"/>
      <c r="W4" s="221"/>
      <c r="X4" s="221"/>
      <c r="Y4" s="221"/>
      <c r="Z4" s="221"/>
      <c r="AA4" s="221"/>
      <c r="AB4" s="221"/>
      <c r="AC4" s="221"/>
      <c r="AD4" s="221"/>
      <c r="AE4" s="221"/>
      <c r="AF4" s="221"/>
      <c r="AG4" s="221"/>
      <c r="AH4" s="221"/>
      <c r="AI4" s="221"/>
      <c r="AJ4" s="221"/>
      <c r="AK4" s="221"/>
      <c r="AL4" s="221"/>
      <c r="AM4" s="221"/>
      <c r="AN4" s="221"/>
      <c r="AO4" s="221"/>
      <c r="AP4" s="221"/>
      <c r="AQ4" s="221"/>
      <c r="AR4" s="221"/>
      <c r="AS4" s="221"/>
      <c r="AT4" s="221"/>
      <c r="AU4" s="221"/>
      <c r="AV4" s="221"/>
      <c r="AW4" s="221"/>
      <c r="AX4" s="221"/>
      <c r="AY4" s="221"/>
      <c r="AZ4" s="221"/>
      <c r="BA4" s="221"/>
      <c r="BB4" s="221"/>
      <c r="BC4" s="221"/>
      <c r="BD4" s="221"/>
      <c r="BE4" s="221"/>
      <c r="BF4" s="221"/>
      <c r="BG4" s="221"/>
      <c r="BH4" s="221"/>
      <c r="BI4" s="221"/>
      <c r="BJ4" s="221"/>
      <c r="BK4" s="221"/>
      <c r="BL4" s="221"/>
      <c r="BM4" s="221"/>
      <c r="BN4" s="221"/>
      <c r="BO4" s="221"/>
      <c r="BP4" s="221"/>
      <c r="BQ4" s="221"/>
      <c r="BR4" s="221"/>
      <c r="BS4" s="221"/>
      <c r="BT4" s="221"/>
      <c r="BU4" s="221"/>
      <c r="BV4" s="221"/>
      <c r="BW4" s="221"/>
      <c r="BX4" s="221"/>
      <c r="BY4" s="221"/>
      <c r="BZ4" s="221"/>
      <c r="CA4" s="221"/>
      <c r="CB4" s="221"/>
      <c r="CC4" s="221"/>
      <c r="CD4" s="221"/>
      <c r="CE4" s="221"/>
      <c r="CF4" s="221"/>
      <c r="CG4" s="221"/>
      <c r="CH4" s="221"/>
      <c r="CI4" s="221"/>
      <c r="CJ4" s="221"/>
      <c r="CK4" s="221"/>
      <c r="CL4" s="221"/>
      <c r="CM4" s="221"/>
      <c r="CN4" s="221"/>
      <c r="CO4" s="221"/>
      <c r="CP4" s="221"/>
      <c r="CQ4" s="221"/>
      <c r="CR4" s="221"/>
      <c r="CS4" s="221"/>
      <c r="CT4" s="221"/>
      <c r="CU4" s="221"/>
      <c r="CV4" s="221"/>
      <c r="CW4" s="221"/>
      <c r="CX4" s="221"/>
      <c r="CY4" s="221"/>
      <c r="CZ4" s="221"/>
      <c r="DA4" s="221"/>
      <c r="DB4" s="221"/>
      <c r="DC4" s="221"/>
      <c r="DD4" s="221"/>
      <c r="DE4" s="221"/>
      <c r="DF4" s="221"/>
      <c r="DG4" s="221"/>
      <c r="DH4" s="221"/>
      <c r="DI4" s="221"/>
      <c r="DJ4" s="221"/>
      <c r="DK4" s="221"/>
      <c r="DL4" s="221"/>
      <c r="DM4" s="221"/>
      <c r="DN4" s="221"/>
      <c r="DO4" s="221"/>
      <c r="DP4" s="221"/>
      <c r="DQ4" s="221"/>
      <c r="DR4" s="221"/>
      <c r="DS4" s="221"/>
      <c r="DT4" s="221"/>
      <c r="DU4" s="221"/>
      <c r="DV4" s="221"/>
      <c r="DW4" s="221"/>
      <c r="DX4" s="221"/>
      <c r="DY4" s="221"/>
      <c r="DZ4" s="221"/>
      <c r="EA4" s="221"/>
      <c r="EB4" s="221"/>
      <c r="EC4" s="221"/>
      <c r="ED4" s="221"/>
      <c r="EE4" s="221"/>
      <c r="EF4" s="221"/>
      <c r="EG4" s="221"/>
      <c r="EH4" s="221"/>
      <c r="EI4" s="221"/>
      <c r="EJ4" s="221"/>
      <c r="EK4" s="221"/>
      <c r="EL4" s="221"/>
      <c r="EM4" s="221"/>
      <c r="EN4" s="221"/>
      <c r="EO4" s="221"/>
      <c r="EP4" s="221"/>
      <c r="EQ4" s="221"/>
      <c r="ER4" s="221"/>
      <c r="ES4" s="221"/>
      <c r="ET4" s="221"/>
      <c r="EU4" s="221"/>
      <c r="EV4" s="221"/>
      <c r="EW4" s="221"/>
      <c r="EX4" s="221"/>
      <c r="EY4" s="221"/>
      <c r="EZ4" s="221"/>
      <c r="FA4" s="221"/>
      <c r="FB4" s="221"/>
      <c r="FC4" s="221"/>
      <c r="FD4" s="221"/>
      <c r="FE4" s="221"/>
      <c r="FF4" s="221"/>
      <c r="FG4" s="221"/>
      <c r="FH4" s="221"/>
      <c r="FI4" s="221"/>
      <c r="FJ4" s="221"/>
      <c r="FK4" s="221"/>
      <c r="FL4" s="221"/>
      <c r="FM4" s="221"/>
      <c r="FN4" s="221"/>
      <c r="FO4" s="221"/>
      <c r="FP4" s="221"/>
      <c r="FQ4" s="221"/>
      <c r="FR4" s="221"/>
      <c r="FS4" s="221"/>
      <c r="FT4" s="221"/>
      <c r="FU4" s="221"/>
      <c r="FV4" s="221"/>
      <c r="FW4" s="221"/>
      <c r="FX4" s="221"/>
      <c r="FY4" s="221"/>
      <c r="FZ4" s="221"/>
      <c r="GA4" s="221"/>
      <c r="GB4" s="221"/>
      <c r="GC4" s="221"/>
      <c r="GD4" s="221"/>
      <c r="GE4" s="221"/>
      <c r="GF4" s="221"/>
      <c r="GG4" s="221"/>
      <c r="GH4" s="221"/>
      <c r="GI4" s="221"/>
      <c r="GJ4" s="221"/>
      <c r="GK4" s="221"/>
      <c r="GL4" s="221"/>
      <c r="GM4" s="221"/>
      <c r="GN4" s="221"/>
      <c r="GO4" s="221"/>
      <c r="GP4" s="221"/>
      <c r="GQ4" s="221"/>
      <c r="GR4" s="221"/>
      <c r="GS4" s="221"/>
      <c r="GT4" s="221"/>
      <c r="GU4" s="221"/>
      <c r="GV4" s="221"/>
      <c r="GW4" s="221"/>
      <c r="GX4" s="221"/>
      <c r="GY4" s="221"/>
      <c r="GZ4" s="221"/>
      <c r="HA4" s="221"/>
      <c r="HB4" s="221"/>
      <c r="HC4" s="221"/>
      <c r="HD4" s="221"/>
      <c r="HE4" s="221"/>
      <c r="HF4" s="221"/>
      <c r="HG4" s="221"/>
      <c r="HH4" s="221"/>
      <c r="HI4" s="221"/>
      <c r="HJ4" s="221"/>
      <c r="HK4" s="221"/>
      <c r="HL4" s="221"/>
      <c r="HM4" s="221"/>
      <c r="HN4" s="221"/>
      <c r="HO4" s="221"/>
      <c r="HP4" s="221"/>
      <c r="HQ4" s="221"/>
      <c r="HR4" s="221"/>
      <c r="HS4" s="221"/>
      <c r="HT4" s="221"/>
      <c r="HU4" s="221"/>
      <c r="HV4" s="221"/>
      <c r="HW4" s="221"/>
      <c r="HX4" s="221"/>
      <c r="HY4" s="221"/>
      <c r="HZ4" s="221"/>
      <c r="IA4" s="221"/>
      <c r="IB4" s="221"/>
      <c r="IC4" s="221"/>
      <c r="ID4" s="221"/>
      <c r="IE4" s="221"/>
      <c r="IF4" s="221"/>
      <c r="IG4" s="221"/>
      <c r="IH4" s="221"/>
      <c r="II4" s="221"/>
      <c r="IJ4" s="221"/>
      <c r="IK4" s="221"/>
      <c r="IL4" s="221"/>
      <c r="IM4" s="221"/>
      <c r="IN4" s="221"/>
      <c r="IO4" s="221"/>
      <c r="IP4" s="221"/>
      <c r="IQ4" s="221"/>
      <c r="IR4" s="221"/>
      <c r="IS4" s="221"/>
      <c r="IT4" s="221"/>
      <c r="IU4" s="221"/>
      <c r="IV4" s="221"/>
      <c r="IW4" s="221"/>
      <c r="IX4" s="221"/>
      <c r="IY4" s="221"/>
      <c r="IZ4" s="221"/>
      <c r="JA4" s="221"/>
      <c r="JB4" s="221"/>
      <c r="JC4" s="221"/>
      <c r="JD4" s="221"/>
      <c r="JE4" s="221"/>
      <c r="JF4" s="221"/>
      <c r="JG4" s="221"/>
      <c r="JH4" s="221"/>
      <c r="JI4" s="221"/>
      <c r="JJ4" s="221"/>
      <c r="JK4" s="221"/>
      <c r="JL4" s="221"/>
      <c r="JM4" s="221"/>
      <c r="JN4" s="221"/>
      <c r="JO4" s="221"/>
      <c r="JP4" s="221"/>
      <c r="JQ4" s="221"/>
      <c r="JR4" s="221"/>
      <c r="JS4" s="221"/>
    </row>
    <row r="5" spans="1:279" s="222" customFormat="1" ht="52.5" customHeight="1" x14ac:dyDescent="0.3">
      <c r="A5" s="454" t="s">
        <v>1</v>
      </c>
      <c r="B5" s="455"/>
      <c r="C5" s="456"/>
      <c r="D5" s="465" t="str">
        <f>'Mapa Final'!D5</f>
        <v>Administrar justicia dirigiendo la actuación procesal, hacia la emisión de una decisión de carácter definitivo mediante la aplicación de la normatividad vigente.</v>
      </c>
      <c r="E5" s="466"/>
      <c r="F5" s="466"/>
      <c r="G5" s="466"/>
      <c r="H5" s="466"/>
      <c r="I5" s="466"/>
      <c r="J5" s="466"/>
      <c r="K5" s="466"/>
      <c r="L5" s="466"/>
      <c r="M5" s="466"/>
      <c r="N5" s="467"/>
      <c r="O5" s="1"/>
      <c r="P5" s="1"/>
      <c r="Q5" s="1"/>
      <c r="R5" s="1"/>
      <c r="S5" s="1"/>
      <c r="T5" s="1"/>
      <c r="U5" s="1"/>
      <c r="V5" s="221"/>
      <c r="W5" s="221"/>
      <c r="X5" s="221"/>
      <c r="Y5" s="221"/>
      <c r="Z5" s="221"/>
      <c r="AA5" s="221"/>
      <c r="AB5" s="221"/>
      <c r="AC5" s="221"/>
      <c r="AD5" s="221"/>
      <c r="AE5" s="221"/>
      <c r="AF5" s="221"/>
      <c r="AG5" s="221"/>
      <c r="AH5" s="221"/>
      <c r="AI5" s="221"/>
      <c r="AJ5" s="221"/>
      <c r="AK5" s="221"/>
      <c r="AL5" s="221"/>
      <c r="AM5" s="221"/>
      <c r="AN5" s="221"/>
      <c r="AO5" s="221"/>
      <c r="AP5" s="221"/>
      <c r="AQ5" s="221"/>
      <c r="AR5" s="221"/>
      <c r="AS5" s="221"/>
      <c r="AT5" s="221"/>
      <c r="AU5" s="221"/>
      <c r="AV5" s="221"/>
      <c r="AW5" s="221"/>
      <c r="AX5" s="221"/>
      <c r="AY5" s="221"/>
      <c r="AZ5" s="221"/>
      <c r="BA5" s="221"/>
      <c r="BB5" s="221"/>
      <c r="BC5" s="221"/>
      <c r="BD5" s="221"/>
      <c r="BE5" s="221"/>
      <c r="BF5" s="221"/>
      <c r="BG5" s="221"/>
      <c r="BH5" s="221"/>
      <c r="BI5" s="221"/>
      <c r="BJ5" s="221"/>
      <c r="BK5" s="221"/>
      <c r="BL5" s="221"/>
      <c r="BM5" s="221"/>
      <c r="BN5" s="221"/>
      <c r="BO5" s="221"/>
      <c r="BP5" s="221"/>
      <c r="BQ5" s="221"/>
      <c r="BR5" s="221"/>
      <c r="BS5" s="221"/>
      <c r="BT5" s="221"/>
      <c r="BU5" s="221"/>
      <c r="BV5" s="221"/>
      <c r="BW5" s="221"/>
      <c r="BX5" s="221"/>
      <c r="BY5" s="221"/>
      <c r="BZ5" s="221"/>
      <c r="CA5" s="221"/>
      <c r="CB5" s="221"/>
      <c r="CC5" s="221"/>
      <c r="CD5" s="221"/>
      <c r="CE5" s="221"/>
      <c r="CF5" s="221"/>
      <c r="CG5" s="221"/>
      <c r="CH5" s="221"/>
      <c r="CI5" s="221"/>
      <c r="CJ5" s="221"/>
      <c r="CK5" s="221"/>
      <c r="CL5" s="221"/>
      <c r="CM5" s="221"/>
      <c r="CN5" s="221"/>
      <c r="CO5" s="221"/>
      <c r="CP5" s="221"/>
      <c r="CQ5" s="221"/>
      <c r="CR5" s="221"/>
      <c r="CS5" s="221"/>
      <c r="CT5" s="221"/>
      <c r="CU5" s="221"/>
      <c r="CV5" s="221"/>
      <c r="CW5" s="221"/>
      <c r="CX5" s="221"/>
      <c r="CY5" s="221"/>
      <c r="CZ5" s="221"/>
      <c r="DA5" s="221"/>
      <c r="DB5" s="221"/>
      <c r="DC5" s="221"/>
      <c r="DD5" s="221"/>
      <c r="DE5" s="221"/>
      <c r="DF5" s="221"/>
      <c r="DG5" s="221"/>
      <c r="DH5" s="221"/>
      <c r="DI5" s="221"/>
      <c r="DJ5" s="221"/>
      <c r="DK5" s="221"/>
      <c r="DL5" s="221"/>
      <c r="DM5" s="221"/>
      <c r="DN5" s="221"/>
      <c r="DO5" s="221"/>
      <c r="DP5" s="221"/>
      <c r="DQ5" s="221"/>
      <c r="DR5" s="221"/>
      <c r="DS5" s="221"/>
      <c r="DT5" s="221"/>
      <c r="DU5" s="221"/>
      <c r="DV5" s="221"/>
      <c r="DW5" s="221"/>
      <c r="DX5" s="221"/>
      <c r="DY5" s="221"/>
      <c r="DZ5" s="221"/>
      <c r="EA5" s="221"/>
      <c r="EB5" s="221"/>
      <c r="EC5" s="221"/>
      <c r="ED5" s="221"/>
      <c r="EE5" s="221"/>
      <c r="EF5" s="221"/>
      <c r="EG5" s="221"/>
      <c r="EH5" s="221"/>
      <c r="EI5" s="221"/>
      <c r="EJ5" s="221"/>
      <c r="EK5" s="221"/>
      <c r="EL5" s="221"/>
      <c r="EM5" s="221"/>
      <c r="EN5" s="221"/>
      <c r="EO5" s="221"/>
      <c r="EP5" s="221"/>
      <c r="EQ5" s="221"/>
      <c r="ER5" s="221"/>
      <c r="ES5" s="221"/>
      <c r="ET5" s="221"/>
      <c r="EU5" s="221"/>
      <c r="EV5" s="221"/>
      <c r="EW5" s="221"/>
      <c r="EX5" s="221"/>
      <c r="EY5" s="221"/>
      <c r="EZ5" s="221"/>
      <c r="FA5" s="221"/>
      <c r="FB5" s="221"/>
      <c r="FC5" s="221"/>
      <c r="FD5" s="221"/>
      <c r="FE5" s="221"/>
      <c r="FF5" s="221"/>
      <c r="FG5" s="221"/>
      <c r="FH5" s="221"/>
      <c r="FI5" s="221"/>
      <c r="FJ5" s="221"/>
      <c r="FK5" s="221"/>
      <c r="FL5" s="221"/>
      <c r="FM5" s="221"/>
      <c r="FN5" s="221"/>
      <c r="FO5" s="221"/>
      <c r="FP5" s="221"/>
      <c r="FQ5" s="221"/>
      <c r="FR5" s="221"/>
      <c r="FS5" s="221"/>
      <c r="FT5" s="221"/>
      <c r="FU5" s="221"/>
      <c r="FV5" s="221"/>
      <c r="FW5" s="221"/>
      <c r="FX5" s="221"/>
      <c r="FY5" s="221"/>
      <c r="FZ5" s="221"/>
      <c r="GA5" s="221"/>
      <c r="GB5" s="221"/>
      <c r="GC5" s="221"/>
      <c r="GD5" s="221"/>
      <c r="GE5" s="221"/>
      <c r="GF5" s="221"/>
      <c r="GG5" s="221"/>
      <c r="GH5" s="221"/>
      <c r="GI5" s="221"/>
      <c r="GJ5" s="221"/>
      <c r="GK5" s="221"/>
      <c r="GL5" s="221"/>
      <c r="GM5" s="221"/>
      <c r="GN5" s="221"/>
      <c r="GO5" s="221"/>
      <c r="GP5" s="221"/>
      <c r="GQ5" s="221"/>
      <c r="GR5" s="221"/>
      <c r="GS5" s="221"/>
      <c r="GT5" s="221"/>
      <c r="GU5" s="221"/>
      <c r="GV5" s="221"/>
      <c r="GW5" s="221"/>
      <c r="GX5" s="221"/>
      <c r="GY5" s="221"/>
      <c r="GZ5" s="221"/>
      <c r="HA5" s="221"/>
      <c r="HB5" s="221"/>
      <c r="HC5" s="221"/>
      <c r="HD5" s="221"/>
      <c r="HE5" s="221"/>
      <c r="HF5" s="221"/>
      <c r="HG5" s="221"/>
      <c r="HH5" s="221"/>
      <c r="HI5" s="221"/>
      <c r="HJ5" s="221"/>
      <c r="HK5" s="221"/>
      <c r="HL5" s="221"/>
      <c r="HM5" s="221"/>
      <c r="HN5" s="221"/>
      <c r="HO5" s="221"/>
      <c r="HP5" s="221"/>
      <c r="HQ5" s="221"/>
      <c r="HR5" s="221"/>
      <c r="HS5" s="221"/>
      <c r="HT5" s="221"/>
      <c r="HU5" s="221"/>
      <c r="HV5" s="221"/>
      <c r="HW5" s="221"/>
      <c r="HX5" s="221"/>
      <c r="HY5" s="221"/>
      <c r="HZ5" s="221"/>
      <c r="IA5" s="221"/>
      <c r="IB5" s="221"/>
      <c r="IC5" s="221"/>
      <c r="ID5" s="221"/>
      <c r="IE5" s="221"/>
      <c r="IF5" s="221"/>
      <c r="IG5" s="221"/>
      <c r="IH5" s="221"/>
      <c r="II5" s="221"/>
      <c r="IJ5" s="221"/>
      <c r="IK5" s="221"/>
      <c r="IL5" s="221"/>
      <c r="IM5" s="221"/>
      <c r="IN5" s="221"/>
      <c r="IO5" s="221"/>
      <c r="IP5" s="221"/>
      <c r="IQ5" s="221"/>
      <c r="IR5" s="221"/>
      <c r="IS5" s="221"/>
      <c r="IT5" s="221"/>
      <c r="IU5" s="221"/>
      <c r="IV5" s="221"/>
      <c r="IW5" s="221"/>
      <c r="IX5" s="221"/>
      <c r="IY5" s="221"/>
      <c r="IZ5" s="221"/>
      <c r="JA5" s="221"/>
      <c r="JB5" s="221"/>
      <c r="JC5" s="221"/>
      <c r="JD5" s="221"/>
      <c r="JE5" s="221"/>
      <c r="JF5" s="221"/>
      <c r="JG5" s="221"/>
      <c r="JH5" s="221"/>
      <c r="JI5" s="221"/>
      <c r="JJ5" s="221"/>
      <c r="JK5" s="221"/>
      <c r="JL5" s="221"/>
      <c r="JM5" s="221"/>
      <c r="JN5" s="221"/>
      <c r="JO5" s="221"/>
      <c r="JP5" s="221"/>
      <c r="JQ5" s="221"/>
      <c r="JR5" s="221"/>
      <c r="JS5" s="221"/>
    </row>
    <row r="6" spans="1:279" s="222" customFormat="1" ht="32.25" customHeight="1" thickBot="1" x14ac:dyDescent="0.35">
      <c r="A6" s="454" t="s">
        <v>2</v>
      </c>
      <c r="B6" s="455"/>
      <c r="C6" s="456"/>
      <c r="D6" s="465" t="str">
        <f>'Mapa Final'!D6</f>
        <v>Juzgados y Centro de Servicios Judiciales del Sistema Penal Acusatorio de Bogotá.</v>
      </c>
      <c r="E6" s="466"/>
      <c r="F6" s="466"/>
      <c r="G6" s="466"/>
      <c r="H6" s="466"/>
      <c r="I6" s="466"/>
      <c r="J6" s="466"/>
      <c r="K6" s="466"/>
      <c r="L6" s="466"/>
      <c r="M6" s="466"/>
      <c r="N6" s="467"/>
      <c r="O6" s="1"/>
      <c r="P6" s="1"/>
      <c r="Q6" s="1"/>
      <c r="R6" s="1"/>
      <c r="S6" s="1"/>
      <c r="T6" s="1"/>
      <c r="U6" s="1"/>
      <c r="V6" s="221"/>
      <c r="W6" s="221"/>
      <c r="X6" s="221"/>
      <c r="Y6" s="221"/>
      <c r="Z6" s="221"/>
      <c r="AA6" s="221"/>
      <c r="AB6" s="221"/>
      <c r="AC6" s="221"/>
      <c r="AD6" s="221"/>
      <c r="AE6" s="221"/>
      <c r="AF6" s="221"/>
      <c r="AG6" s="221"/>
      <c r="AH6" s="221"/>
      <c r="AI6" s="221"/>
      <c r="AJ6" s="221"/>
      <c r="AK6" s="221"/>
      <c r="AL6" s="221"/>
      <c r="AM6" s="221"/>
      <c r="AN6" s="221"/>
      <c r="AO6" s="221"/>
      <c r="AP6" s="221"/>
      <c r="AQ6" s="221"/>
      <c r="AR6" s="221"/>
      <c r="AS6" s="221"/>
      <c r="AT6" s="221"/>
      <c r="AU6" s="221"/>
      <c r="AV6" s="221"/>
      <c r="AW6" s="221"/>
      <c r="AX6" s="221"/>
      <c r="AY6" s="221"/>
      <c r="AZ6" s="221"/>
      <c r="BA6" s="221"/>
      <c r="BB6" s="221"/>
      <c r="BC6" s="221"/>
      <c r="BD6" s="221"/>
      <c r="BE6" s="221"/>
      <c r="BF6" s="221"/>
      <c r="BG6" s="221"/>
      <c r="BH6" s="221"/>
      <c r="BI6" s="221"/>
      <c r="BJ6" s="221"/>
      <c r="BK6" s="221"/>
      <c r="BL6" s="221"/>
      <c r="BM6" s="221"/>
      <c r="BN6" s="221"/>
      <c r="BO6" s="221"/>
      <c r="BP6" s="221"/>
      <c r="BQ6" s="221"/>
      <c r="BR6" s="221"/>
      <c r="BS6" s="221"/>
      <c r="BT6" s="221"/>
      <c r="BU6" s="221"/>
      <c r="BV6" s="221"/>
      <c r="BW6" s="221"/>
      <c r="BX6" s="221"/>
      <c r="BY6" s="221"/>
      <c r="BZ6" s="221"/>
      <c r="CA6" s="221"/>
      <c r="CB6" s="221"/>
      <c r="CC6" s="221"/>
      <c r="CD6" s="221"/>
      <c r="CE6" s="221"/>
      <c r="CF6" s="221"/>
      <c r="CG6" s="221"/>
      <c r="CH6" s="221"/>
      <c r="CI6" s="221"/>
      <c r="CJ6" s="221"/>
      <c r="CK6" s="221"/>
      <c r="CL6" s="221"/>
      <c r="CM6" s="221"/>
      <c r="CN6" s="221"/>
      <c r="CO6" s="221"/>
      <c r="CP6" s="221"/>
      <c r="CQ6" s="221"/>
      <c r="CR6" s="221"/>
      <c r="CS6" s="221"/>
      <c r="CT6" s="221"/>
      <c r="CU6" s="221"/>
      <c r="CV6" s="221"/>
      <c r="CW6" s="221"/>
      <c r="CX6" s="221"/>
      <c r="CY6" s="221"/>
      <c r="CZ6" s="221"/>
      <c r="DA6" s="221"/>
      <c r="DB6" s="221"/>
      <c r="DC6" s="221"/>
      <c r="DD6" s="221"/>
      <c r="DE6" s="221"/>
      <c r="DF6" s="221"/>
      <c r="DG6" s="221"/>
      <c r="DH6" s="221"/>
      <c r="DI6" s="221"/>
      <c r="DJ6" s="221"/>
      <c r="DK6" s="221"/>
      <c r="DL6" s="221"/>
      <c r="DM6" s="221"/>
      <c r="DN6" s="221"/>
      <c r="DO6" s="221"/>
      <c r="DP6" s="221"/>
      <c r="DQ6" s="221"/>
      <c r="DR6" s="221"/>
      <c r="DS6" s="221"/>
      <c r="DT6" s="221"/>
      <c r="DU6" s="221"/>
      <c r="DV6" s="221"/>
      <c r="DW6" s="221"/>
      <c r="DX6" s="221"/>
      <c r="DY6" s="221"/>
      <c r="DZ6" s="221"/>
      <c r="EA6" s="221"/>
      <c r="EB6" s="221"/>
      <c r="EC6" s="221"/>
      <c r="ED6" s="221"/>
      <c r="EE6" s="221"/>
      <c r="EF6" s="221"/>
      <c r="EG6" s="221"/>
      <c r="EH6" s="221"/>
      <c r="EI6" s="221"/>
      <c r="EJ6" s="221"/>
      <c r="EK6" s="221"/>
      <c r="EL6" s="221"/>
      <c r="EM6" s="221"/>
      <c r="EN6" s="221"/>
      <c r="EO6" s="221"/>
      <c r="EP6" s="221"/>
      <c r="EQ6" s="221"/>
      <c r="ER6" s="221"/>
      <c r="ES6" s="221"/>
      <c r="ET6" s="221"/>
      <c r="EU6" s="221"/>
      <c r="EV6" s="221"/>
      <c r="EW6" s="221"/>
      <c r="EX6" s="221"/>
      <c r="EY6" s="221"/>
      <c r="EZ6" s="221"/>
      <c r="FA6" s="221"/>
      <c r="FB6" s="221"/>
      <c r="FC6" s="221"/>
      <c r="FD6" s="221"/>
      <c r="FE6" s="221"/>
      <c r="FF6" s="221"/>
      <c r="FG6" s="221"/>
      <c r="FH6" s="221"/>
      <c r="FI6" s="221"/>
      <c r="FJ6" s="221"/>
      <c r="FK6" s="221"/>
      <c r="FL6" s="221"/>
      <c r="FM6" s="221"/>
      <c r="FN6" s="221"/>
      <c r="FO6" s="221"/>
      <c r="FP6" s="221"/>
      <c r="FQ6" s="221"/>
      <c r="FR6" s="221"/>
      <c r="FS6" s="221"/>
      <c r="FT6" s="221"/>
      <c r="FU6" s="221"/>
      <c r="FV6" s="221"/>
      <c r="FW6" s="221"/>
      <c r="FX6" s="221"/>
      <c r="FY6" s="221"/>
      <c r="FZ6" s="221"/>
      <c r="GA6" s="221"/>
      <c r="GB6" s="221"/>
      <c r="GC6" s="221"/>
      <c r="GD6" s="221"/>
      <c r="GE6" s="221"/>
      <c r="GF6" s="221"/>
      <c r="GG6" s="221"/>
      <c r="GH6" s="221"/>
      <c r="GI6" s="221"/>
      <c r="GJ6" s="221"/>
      <c r="GK6" s="221"/>
      <c r="GL6" s="221"/>
      <c r="GM6" s="221"/>
      <c r="GN6" s="221"/>
      <c r="GO6" s="221"/>
      <c r="GP6" s="221"/>
      <c r="GQ6" s="221"/>
      <c r="GR6" s="221"/>
      <c r="GS6" s="221"/>
      <c r="GT6" s="221"/>
      <c r="GU6" s="221"/>
      <c r="GV6" s="221"/>
      <c r="GW6" s="221"/>
      <c r="GX6" s="221"/>
      <c r="GY6" s="221"/>
      <c r="GZ6" s="221"/>
      <c r="HA6" s="221"/>
      <c r="HB6" s="221"/>
      <c r="HC6" s="221"/>
      <c r="HD6" s="221"/>
      <c r="HE6" s="221"/>
      <c r="HF6" s="221"/>
      <c r="HG6" s="221"/>
      <c r="HH6" s="221"/>
      <c r="HI6" s="221"/>
      <c r="HJ6" s="221"/>
      <c r="HK6" s="221"/>
      <c r="HL6" s="221"/>
      <c r="HM6" s="221"/>
      <c r="HN6" s="221"/>
      <c r="HO6" s="221"/>
      <c r="HP6" s="221"/>
      <c r="HQ6" s="221"/>
      <c r="HR6" s="221"/>
      <c r="HS6" s="221"/>
      <c r="HT6" s="221"/>
      <c r="HU6" s="221"/>
      <c r="HV6" s="221"/>
      <c r="HW6" s="221"/>
      <c r="HX6" s="221"/>
      <c r="HY6" s="221"/>
      <c r="HZ6" s="221"/>
      <c r="IA6" s="221"/>
      <c r="IB6" s="221"/>
      <c r="IC6" s="221"/>
      <c r="ID6" s="221"/>
      <c r="IE6" s="221"/>
      <c r="IF6" s="221"/>
      <c r="IG6" s="221"/>
      <c r="IH6" s="221"/>
      <c r="II6" s="221"/>
      <c r="IJ6" s="221"/>
      <c r="IK6" s="221"/>
      <c r="IL6" s="221"/>
      <c r="IM6" s="221"/>
      <c r="IN6" s="221"/>
      <c r="IO6" s="221"/>
      <c r="IP6" s="221"/>
      <c r="IQ6" s="221"/>
      <c r="IR6" s="221"/>
      <c r="IS6" s="221"/>
      <c r="IT6" s="221"/>
      <c r="IU6" s="221"/>
      <c r="IV6" s="221"/>
      <c r="IW6" s="221"/>
      <c r="IX6" s="221"/>
      <c r="IY6" s="221"/>
      <c r="IZ6" s="221"/>
      <c r="JA6" s="221"/>
      <c r="JB6" s="221"/>
      <c r="JC6" s="221"/>
      <c r="JD6" s="221"/>
      <c r="JE6" s="221"/>
      <c r="JF6" s="221"/>
      <c r="JG6" s="221"/>
      <c r="JH6" s="221"/>
      <c r="JI6" s="221"/>
      <c r="JJ6" s="221"/>
      <c r="JK6" s="221"/>
      <c r="JL6" s="221"/>
      <c r="JM6" s="221"/>
      <c r="JN6" s="221"/>
      <c r="JO6" s="221"/>
      <c r="JP6" s="221"/>
      <c r="JQ6" s="221"/>
      <c r="JR6" s="221"/>
      <c r="JS6" s="221"/>
    </row>
    <row r="7" spans="1:279" s="225" customFormat="1" ht="38.25" customHeight="1" thickTop="1" thickBot="1" x14ac:dyDescent="0.3">
      <c r="A7" s="542" t="s">
        <v>427</v>
      </c>
      <c r="B7" s="543"/>
      <c r="C7" s="543"/>
      <c r="D7" s="543"/>
      <c r="E7" s="543"/>
      <c r="F7" s="544"/>
      <c r="G7" s="223"/>
      <c r="H7" s="545" t="s">
        <v>428</v>
      </c>
      <c r="I7" s="545"/>
      <c r="J7" s="545"/>
      <c r="K7" s="545" t="s">
        <v>429</v>
      </c>
      <c r="L7" s="545"/>
      <c r="M7" s="545"/>
      <c r="N7" s="546" t="s">
        <v>328</v>
      </c>
      <c r="O7" s="551" t="s">
        <v>430</v>
      </c>
      <c r="P7" s="553" t="s">
        <v>431</v>
      </c>
      <c r="Q7" s="556"/>
      <c r="R7" s="554"/>
      <c r="S7" s="553" t="s">
        <v>432</v>
      </c>
      <c r="T7" s="554"/>
      <c r="U7" s="555" t="s">
        <v>443</v>
      </c>
      <c r="V7" s="224"/>
      <c r="W7" s="224"/>
      <c r="X7" s="224"/>
      <c r="Y7" s="224"/>
      <c r="Z7" s="224"/>
      <c r="AA7" s="224"/>
      <c r="AB7" s="224"/>
      <c r="AC7" s="224"/>
      <c r="AD7" s="224"/>
      <c r="AE7" s="224"/>
      <c r="AF7" s="224"/>
      <c r="AG7" s="224"/>
      <c r="AH7" s="224"/>
      <c r="AI7" s="224"/>
      <c r="AJ7" s="224"/>
      <c r="AK7" s="224"/>
      <c r="AL7" s="224"/>
      <c r="AM7" s="224"/>
      <c r="AN7" s="224"/>
      <c r="AO7" s="224"/>
      <c r="AP7" s="224"/>
      <c r="AQ7" s="224"/>
      <c r="AR7" s="224"/>
      <c r="AS7" s="224"/>
      <c r="AT7" s="224"/>
      <c r="AU7" s="224"/>
      <c r="AV7" s="224"/>
      <c r="AW7" s="224"/>
      <c r="AX7" s="224"/>
      <c r="AY7" s="224"/>
      <c r="AZ7" s="224"/>
      <c r="BA7" s="224"/>
      <c r="BB7" s="224"/>
      <c r="BC7" s="224"/>
      <c r="BD7" s="224"/>
      <c r="BE7" s="224"/>
      <c r="BF7" s="224"/>
      <c r="BG7" s="224"/>
      <c r="BH7" s="224"/>
      <c r="BI7" s="224"/>
      <c r="BJ7" s="224"/>
      <c r="BK7" s="224"/>
      <c r="BL7" s="224"/>
      <c r="BM7" s="224"/>
      <c r="BN7" s="224"/>
      <c r="BO7" s="224"/>
      <c r="BP7" s="224"/>
      <c r="BQ7" s="224"/>
      <c r="BR7" s="224"/>
      <c r="BS7" s="224"/>
      <c r="BT7" s="224"/>
      <c r="BU7" s="224"/>
      <c r="BV7" s="224"/>
      <c r="BW7" s="224"/>
      <c r="BX7" s="224"/>
      <c r="BY7" s="224"/>
      <c r="BZ7" s="224"/>
      <c r="CA7" s="224"/>
      <c r="CB7" s="224"/>
      <c r="CC7" s="224"/>
      <c r="CD7" s="224"/>
      <c r="CE7" s="224"/>
      <c r="CF7" s="224"/>
      <c r="CG7" s="224"/>
      <c r="CH7" s="224"/>
      <c r="CI7" s="224"/>
      <c r="CJ7" s="224"/>
      <c r="CK7" s="224"/>
      <c r="CL7" s="224"/>
      <c r="CM7" s="224"/>
      <c r="CN7" s="224"/>
      <c r="CO7" s="224"/>
      <c r="CP7" s="224"/>
      <c r="CQ7" s="224"/>
      <c r="CR7" s="224"/>
      <c r="CS7" s="224"/>
      <c r="CT7" s="224"/>
      <c r="CU7" s="224"/>
      <c r="CV7" s="224"/>
      <c r="CW7" s="224"/>
      <c r="CX7" s="224"/>
      <c r="CY7" s="224"/>
      <c r="CZ7" s="224"/>
      <c r="DA7" s="224"/>
      <c r="DB7" s="224"/>
      <c r="DC7" s="224"/>
      <c r="DD7" s="224"/>
      <c r="DE7" s="224"/>
      <c r="DF7" s="224"/>
      <c r="DG7" s="224"/>
      <c r="DH7" s="224"/>
      <c r="DI7" s="224"/>
      <c r="DJ7" s="224"/>
      <c r="DK7" s="224"/>
      <c r="DL7" s="224"/>
      <c r="DM7" s="224"/>
      <c r="DN7" s="224"/>
      <c r="DO7" s="224"/>
      <c r="DP7" s="224"/>
      <c r="DQ7" s="224"/>
      <c r="DR7" s="224"/>
      <c r="DS7" s="224"/>
      <c r="DT7" s="224"/>
      <c r="DU7" s="224"/>
      <c r="DV7" s="224"/>
      <c r="DW7" s="224"/>
      <c r="DX7" s="224"/>
      <c r="DY7" s="224"/>
      <c r="DZ7" s="224"/>
      <c r="EA7" s="224"/>
      <c r="EB7" s="224"/>
      <c r="EC7" s="224"/>
      <c r="ED7" s="224"/>
      <c r="EE7" s="224"/>
      <c r="EF7" s="224"/>
      <c r="EG7" s="224"/>
      <c r="EH7" s="224"/>
      <c r="EI7" s="224"/>
      <c r="EJ7" s="224"/>
      <c r="EK7" s="224"/>
      <c r="EL7" s="224"/>
      <c r="EM7" s="224"/>
      <c r="EN7" s="224"/>
      <c r="EO7" s="224"/>
      <c r="EP7" s="224"/>
      <c r="EQ7" s="224"/>
      <c r="ER7" s="224"/>
      <c r="ES7" s="224"/>
      <c r="ET7" s="224"/>
      <c r="EU7" s="224"/>
      <c r="EV7" s="224"/>
      <c r="EW7" s="224"/>
      <c r="EX7" s="224"/>
      <c r="EY7" s="224"/>
      <c r="EZ7" s="224"/>
      <c r="FA7" s="224"/>
      <c r="FB7" s="224"/>
      <c r="FC7" s="224"/>
      <c r="FD7" s="224"/>
      <c r="FE7" s="224"/>
      <c r="FF7" s="224"/>
      <c r="FG7" s="224"/>
      <c r="FH7" s="224"/>
      <c r="FI7" s="224"/>
      <c r="FJ7" s="224"/>
      <c r="FK7" s="224"/>
      <c r="FL7" s="224"/>
      <c r="FM7" s="224"/>
      <c r="FN7" s="224"/>
      <c r="FO7" s="224"/>
      <c r="FP7" s="224"/>
      <c r="FQ7" s="224"/>
      <c r="FR7" s="224"/>
      <c r="FS7" s="224"/>
      <c r="FT7" s="224"/>
      <c r="FU7" s="224"/>
    </row>
    <row r="8" spans="1:279" s="233" customFormat="1" ht="81" customHeight="1" thickTop="1" thickBot="1" x14ac:dyDescent="0.3">
      <c r="A8" s="226" t="s">
        <v>215</v>
      </c>
      <c r="B8" s="226" t="s">
        <v>448</v>
      </c>
      <c r="C8" s="227" t="s">
        <v>8</v>
      </c>
      <c r="D8" s="228" t="s">
        <v>434</v>
      </c>
      <c r="E8" s="242" t="s">
        <v>10</v>
      </c>
      <c r="F8" s="242" t="s">
        <v>11</v>
      </c>
      <c r="G8" s="242" t="s">
        <v>12</v>
      </c>
      <c r="H8" s="230" t="s">
        <v>435</v>
      </c>
      <c r="I8" s="230" t="s">
        <v>38</v>
      </c>
      <c r="J8" s="230" t="s">
        <v>436</v>
      </c>
      <c r="K8" s="230" t="s">
        <v>435</v>
      </c>
      <c r="L8" s="230" t="s">
        <v>437</v>
      </c>
      <c r="M8" s="230" t="s">
        <v>436</v>
      </c>
      <c r="N8" s="546"/>
      <c r="O8" s="552"/>
      <c r="P8" s="231" t="s">
        <v>438</v>
      </c>
      <c r="Q8" s="231" t="s">
        <v>439</v>
      </c>
      <c r="R8" s="231" t="s">
        <v>482</v>
      </c>
      <c r="S8" s="231" t="s">
        <v>440</v>
      </c>
      <c r="T8" s="231" t="s">
        <v>441</v>
      </c>
      <c r="U8" s="555"/>
      <c r="V8" s="232"/>
      <c r="W8" s="232"/>
      <c r="X8" s="232"/>
      <c r="Y8" s="232"/>
      <c r="Z8" s="232"/>
      <c r="AA8" s="232"/>
      <c r="AB8" s="232"/>
      <c r="AC8" s="232"/>
      <c r="AD8" s="232"/>
      <c r="AE8" s="232"/>
      <c r="AF8" s="232"/>
      <c r="AG8" s="232"/>
      <c r="AH8" s="232"/>
      <c r="AI8" s="232"/>
      <c r="AJ8" s="232"/>
      <c r="AK8" s="232"/>
      <c r="AL8" s="232"/>
      <c r="AM8" s="232"/>
      <c r="AN8" s="232"/>
      <c r="AO8" s="232"/>
      <c r="AP8" s="232"/>
      <c r="AQ8" s="232"/>
      <c r="AR8" s="232"/>
      <c r="AS8" s="232"/>
      <c r="AT8" s="232"/>
      <c r="AU8" s="232"/>
      <c r="AV8" s="232"/>
      <c r="AW8" s="232"/>
      <c r="AX8" s="232"/>
      <c r="AY8" s="232"/>
      <c r="AZ8" s="232"/>
      <c r="BA8" s="232"/>
      <c r="BB8" s="232"/>
      <c r="BC8" s="232"/>
      <c r="BD8" s="232"/>
      <c r="BE8" s="232"/>
      <c r="BF8" s="232"/>
      <c r="BG8" s="232"/>
      <c r="BH8" s="232"/>
      <c r="BI8" s="232"/>
      <c r="BJ8" s="232"/>
      <c r="BK8" s="232"/>
      <c r="BL8" s="232"/>
      <c r="BM8" s="232"/>
      <c r="BN8" s="232"/>
      <c r="BO8" s="232"/>
      <c r="BP8" s="232"/>
      <c r="BQ8" s="232"/>
      <c r="BR8" s="232"/>
      <c r="BS8" s="232"/>
      <c r="BT8" s="232"/>
      <c r="BU8" s="232"/>
      <c r="BV8" s="232"/>
      <c r="BW8" s="232"/>
      <c r="BX8" s="232"/>
      <c r="BY8" s="232"/>
      <c r="BZ8" s="232"/>
      <c r="CA8" s="232"/>
      <c r="CB8" s="232"/>
      <c r="CC8" s="232"/>
      <c r="CD8" s="232"/>
      <c r="CE8" s="232"/>
      <c r="CF8" s="232"/>
      <c r="CG8" s="232"/>
      <c r="CH8" s="232"/>
      <c r="CI8" s="232"/>
      <c r="CJ8" s="232"/>
      <c r="CK8" s="232"/>
      <c r="CL8" s="232"/>
      <c r="CM8" s="232"/>
      <c r="CN8" s="232"/>
      <c r="CO8" s="232"/>
      <c r="CP8" s="232"/>
      <c r="CQ8" s="232"/>
      <c r="CR8" s="232"/>
      <c r="CS8" s="232"/>
      <c r="CT8" s="232"/>
      <c r="CU8" s="232"/>
      <c r="CV8" s="232"/>
      <c r="CW8" s="232"/>
      <c r="CX8" s="232"/>
      <c r="CY8" s="232"/>
      <c r="CZ8" s="232"/>
      <c r="DA8" s="232"/>
      <c r="DB8" s="232"/>
      <c r="DC8" s="232"/>
      <c r="DD8" s="232"/>
      <c r="DE8" s="232"/>
      <c r="DF8" s="232"/>
      <c r="DG8" s="232"/>
      <c r="DH8" s="232"/>
      <c r="DI8" s="232"/>
      <c r="DJ8" s="232"/>
      <c r="DK8" s="232"/>
      <c r="DL8" s="232"/>
      <c r="DM8" s="232"/>
      <c r="DN8" s="232"/>
      <c r="DO8" s="232"/>
      <c r="DP8" s="232"/>
      <c r="DQ8" s="232"/>
      <c r="DR8" s="232"/>
      <c r="DS8" s="232"/>
      <c r="DT8" s="232"/>
      <c r="DU8" s="232"/>
      <c r="DV8" s="232"/>
      <c r="DW8" s="232"/>
      <c r="DX8" s="232"/>
      <c r="DY8" s="232"/>
      <c r="DZ8" s="232"/>
      <c r="EA8" s="232"/>
      <c r="EB8" s="232"/>
      <c r="EC8" s="232"/>
      <c r="ED8" s="232"/>
      <c r="EE8" s="232"/>
      <c r="EF8" s="232"/>
      <c r="EG8" s="232"/>
      <c r="EH8" s="232"/>
      <c r="EI8" s="232"/>
      <c r="EJ8" s="232"/>
      <c r="EK8" s="232"/>
      <c r="EL8" s="232"/>
      <c r="EM8" s="232"/>
      <c r="EN8" s="232"/>
      <c r="EO8" s="232"/>
      <c r="EP8" s="232"/>
      <c r="EQ8" s="232"/>
      <c r="ER8" s="232"/>
      <c r="ES8" s="232"/>
      <c r="ET8" s="232"/>
      <c r="EU8" s="232"/>
      <c r="EV8" s="232"/>
      <c r="EW8" s="232"/>
      <c r="EX8" s="232"/>
      <c r="EY8" s="232"/>
      <c r="EZ8" s="232"/>
      <c r="FA8" s="232"/>
      <c r="FB8" s="232"/>
      <c r="FC8" s="232"/>
      <c r="FD8" s="232"/>
      <c r="FE8" s="232"/>
      <c r="FF8" s="232"/>
      <c r="FG8" s="232"/>
      <c r="FH8" s="232"/>
      <c r="FI8" s="232"/>
      <c r="FJ8" s="232"/>
      <c r="FK8" s="232"/>
      <c r="FL8" s="232"/>
      <c r="FM8" s="232"/>
      <c r="FN8" s="232"/>
      <c r="FO8" s="232"/>
      <c r="FP8" s="232"/>
      <c r="FQ8" s="232"/>
      <c r="FR8" s="232"/>
      <c r="FS8" s="232"/>
      <c r="FT8" s="232"/>
      <c r="FU8" s="232"/>
    </row>
    <row r="9" spans="1:279" s="234" customFormat="1" ht="10.5" customHeight="1" thickTop="1" thickBot="1" x14ac:dyDescent="0.3">
      <c r="A9" s="557"/>
      <c r="B9" s="558"/>
      <c r="C9" s="558"/>
      <c r="D9" s="558"/>
      <c r="E9" s="558"/>
      <c r="F9" s="558"/>
      <c r="G9" s="558"/>
      <c r="H9" s="558"/>
      <c r="I9" s="558"/>
      <c r="J9" s="558"/>
      <c r="K9" s="558"/>
      <c r="L9" s="558"/>
      <c r="M9" s="558"/>
      <c r="N9" s="558"/>
      <c r="U9" s="235"/>
      <c r="V9" s="236"/>
      <c r="W9" s="236"/>
      <c r="X9" s="236"/>
      <c r="Y9" s="236"/>
      <c r="Z9" s="236"/>
      <c r="AA9" s="236"/>
      <c r="AB9" s="236"/>
      <c r="AC9" s="236"/>
      <c r="AD9" s="236"/>
      <c r="AE9" s="236"/>
      <c r="AF9" s="236"/>
      <c r="AG9" s="236"/>
      <c r="AH9" s="236"/>
      <c r="AI9" s="236"/>
      <c r="AJ9" s="236"/>
      <c r="AK9" s="236"/>
      <c r="AL9" s="236"/>
      <c r="AM9" s="236"/>
      <c r="AN9" s="236"/>
      <c r="AO9" s="236"/>
      <c r="AP9" s="236"/>
      <c r="AQ9" s="236"/>
      <c r="AR9" s="236"/>
      <c r="AS9" s="236"/>
      <c r="AT9" s="236"/>
      <c r="AU9" s="236"/>
      <c r="AV9" s="236"/>
      <c r="AW9" s="236"/>
      <c r="AX9" s="236"/>
      <c r="AY9" s="236"/>
      <c r="AZ9" s="236"/>
      <c r="BA9" s="236"/>
      <c r="BB9" s="236"/>
      <c r="BC9" s="236"/>
      <c r="BD9" s="236"/>
      <c r="BE9" s="236"/>
      <c r="BF9" s="236"/>
      <c r="BG9" s="236"/>
      <c r="BH9" s="236"/>
      <c r="BI9" s="236"/>
      <c r="BJ9" s="236"/>
      <c r="BK9" s="236"/>
      <c r="BL9" s="236"/>
      <c r="BM9" s="236"/>
      <c r="BN9" s="236"/>
      <c r="BO9" s="236"/>
      <c r="BP9" s="236"/>
      <c r="BQ9" s="236"/>
      <c r="BR9" s="236"/>
      <c r="BS9" s="236"/>
      <c r="BT9" s="236"/>
      <c r="BU9" s="236"/>
      <c r="BV9" s="236"/>
      <c r="BW9" s="236"/>
      <c r="BX9" s="236"/>
      <c r="BY9" s="236"/>
      <c r="BZ9" s="236"/>
      <c r="CA9" s="236"/>
      <c r="CB9" s="236"/>
      <c r="CC9" s="236"/>
      <c r="CD9" s="236"/>
      <c r="CE9" s="236"/>
      <c r="CF9" s="236"/>
      <c r="CG9" s="236"/>
      <c r="CH9" s="236"/>
      <c r="CI9" s="236"/>
      <c r="CJ9" s="236"/>
      <c r="CK9" s="236"/>
      <c r="CL9" s="236"/>
      <c r="CM9" s="236"/>
      <c r="CN9" s="236"/>
      <c r="CO9" s="236"/>
      <c r="CP9" s="236"/>
      <c r="CQ9" s="236"/>
      <c r="CR9" s="236"/>
      <c r="CS9" s="236"/>
      <c r="CT9" s="236"/>
      <c r="CU9" s="236"/>
      <c r="CV9" s="236"/>
      <c r="CW9" s="236"/>
      <c r="CX9" s="236"/>
      <c r="CY9" s="236"/>
      <c r="CZ9" s="236"/>
      <c r="DA9" s="236"/>
      <c r="DB9" s="236"/>
      <c r="DC9" s="236"/>
      <c r="DD9" s="236"/>
      <c r="DE9" s="236"/>
      <c r="DF9" s="236"/>
      <c r="DG9" s="236"/>
      <c r="DH9" s="236"/>
      <c r="DI9" s="236"/>
      <c r="DJ9" s="236"/>
      <c r="DK9" s="236"/>
      <c r="DL9" s="236"/>
      <c r="DM9" s="236"/>
      <c r="DN9" s="236"/>
      <c r="DO9" s="236"/>
      <c r="DP9" s="236"/>
      <c r="DQ9" s="236"/>
      <c r="DR9" s="236"/>
      <c r="DS9" s="236"/>
      <c r="DT9" s="236"/>
      <c r="DU9" s="236"/>
      <c r="DV9" s="236"/>
      <c r="DW9" s="236"/>
      <c r="DX9" s="236"/>
      <c r="DY9" s="236"/>
      <c r="DZ9" s="236"/>
      <c r="EA9" s="236"/>
      <c r="EB9" s="236"/>
      <c r="EC9" s="236"/>
      <c r="ED9" s="236"/>
      <c r="EE9" s="236"/>
      <c r="EF9" s="236"/>
      <c r="EG9" s="236"/>
      <c r="EH9" s="236"/>
      <c r="EI9" s="236"/>
      <c r="EJ9" s="236"/>
      <c r="EK9" s="236"/>
      <c r="EL9" s="236"/>
      <c r="EM9" s="236"/>
      <c r="EN9" s="236"/>
      <c r="EO9" s="236"/>
      <c r="EP9" s="236"/>
      <c r="EQ9" s="236"/>
      <c r="ER9" s="236"/>
      <c r="ES9" s="236"/>
      <c r="ET9" s="236"/>
      <c r="EU9" s="236"/>
      <c r="EV9" s="236"/>
      <c r="EW9" s="236"/>
      <c r="EX9" s="236"/>
      <c r="EY9" s="236"/>
      <c r="EZ9" s="236"/>
      <c r="FA9" s="236"/>
      <c r="FB9" s="236"/>
      <c r="FC9" s="236"/>
      <c r="FD9" s="236"/>
      <c r="FE9" s="236"/>
      <c r="FF9" s="236"/>
      <c r="FG9" s="236"/>
      <c r="FH9" s="236"/>
      <c r="FI9" s="236"/>
      <c r="FJ9" s="236"/>
      <c r="FK9" s="236"/>
      <c r="FL9" s="236"/>
      <c r="FM9" s="236"/>
      <c r="FN9" s="236"/>
      <c r="FO9" s="236"/>
      <c r="FP9" s="236"/>
      <c r="FQ9" s="236"/>
      <c r="FR9" s="236"/>
      <c r="FS9" s="236"/>
      <c r="FT9" s="236"/>
      <c r="FU9" s="236"/>
    </row>
    <row r="10" spans="1:279" s="237" customFormat="1" ht="15" customHeight="1" x14ac:dyDescent="0.2">
      <c r="A10" s="559">
        <f>'Mapa Final'!A10</f>
        <v>1</v>
      </c>
      <c r="B10" s="562" t="str">
        <f>'Mapa Final'!B10</f>
        <v>Vencimiento de Términos</v>
      </c>
      <c r="C10" s="562" t="str">
        <f>'Mapa Final'!C10</f>
        <v>Vulneración de los derechos fundamentales de los ciudadanos</v>
      </c>
      <c r="D10" s="562" t="str">
        <f>'Mapa Final'!D10</f>
        <v>1. Mayor demanda de justicia.
2. Incremento de solicitudes   de forma digital relacionadas con los procesos.
3. Insuficiencia Organizacional (Juzgados, personal, recursos fisicos y tecgnologicos) para atender el incremento de solicitudes.
4. Complejidad de los procesos judiciales y solicitudes, lo cual incrementa los tiempos para su resolución.
5. Demora en la consecusión de la información requerida para decidir.
6. Duplicación de  solicitudes de la misma información por parte de diferentes dependencias y entidades del sector público y partes interesadas en general, cuya atención retrasa la actividad judicial.</v>
      </c>
      <c r="E10" s="565" t="str">
        <f>'Mapa Final'!E10</f>
        <v xml:space="preserve">Insuficiencia Organizacional </v>
      </c>
      <c r="F10" s="565" t="str">
        <f>'Mapa Final'!F10</f>
        <v>Posibilidad de vulneración de los derechos fundamentales de los ciudadanos  debido a la realización de actuaciones procesales después del  término legal establecido para decidir sobre los conflictos presentados a los jueces y/o dar respuesta a las solicitudes de los usuarios de la administración de justicia en materia penal.</v>
      </c>
      <c r="G10" s="565" t="str">
        <f>'Mapa Final'!G10</f>
        <v>Usuarios, productos y prácticas organizacionales</v>
      </c>
      <c r="H10" s="571" t="str">
        <f>'Mapa Final'!I10</f>
        <v>Alta</v>
      </c>
      <c r="I10" s="574" t="str">
        <f>'Mapa Final'!L10</f>
        <v>Mayor</v>
      </c>
      <c r="J10" s="583" t="str">
        <f>'Mapa Final'!N10</f>
        <v xml:space="preserve">Alto </v>
      </c>
      <c r="K10" s="580" t="str">
        <f>'Mapa Final'!AA10</f>
        <v>Media</v>
      </c>
      <c r="L10" s="580" t="str">
        <f>'Mapa Final'!AE10</f>
        <v>Mayor</v>
      </c>
      <c r="M10" s="577" t="str">
        <f>'Mapa Final'!AG10</f>
        <v xml:space="preserve">Alto </v>
      </c>
      <c r="N10" s="580" t="str">
        <f>'Mapa Final'!AH10</f>
        <v>Evitar</v>
      </c>
      <c r="O10" s="568"/>
      <c r="P10" s="568"/>
      <c r="Q10" s="568"/>
      <c r="R10" s="568"/>
      <c r="S10" s="568" t="s">
        <v>483</v>
      </c>
      <c r="T10" s="568"/>
      <c r="U10" s="568"/>
      <c r="V10" s="35"/>
      <c r="W10" s="35"/>
      <c r="X10" s="35"/>
      <c r="Y10" s="35"/>
      <c r="Z10" s="35"/>
      <c r="AA10" s="35"/>
      <c r="AB10" s="35"/>
      <c r="AC10" s="35"/>
      <c r="AD10" s="35"/>
      <c r="AE10" s="35"/>
      <c r="AF10" s="35"/>
      <c r="AG10" s="35"/>
      <c r="AH10" s="35"/>
      <c r="AI10" s="35"/>
      <c r="AJ10" s="35"/>
      <c r="AK10" s="35"/>
      <c r="AL10" s="35"/>
      <c r="AM10" s="35"/>
      <c r="AN10" s="35"/>
      <c r="AO10" s="35"/>
      <c r="AP10" s="35"/>
      <c r="AQ10" s="35"/>
      <c r="AR10" s="35"/>
      <c r="AS10" s="35"/>
      <c r="AT10" s="35"/>
      <c r="AU10" s="35"/>
      <c r="AV10" s="35"/>
      <c r="AW10" s="35"/>
      <c r="AX10" s="35"/>
      <c r="AY10" s="35"/>
      <c r="AZ10" s="35"/>
      <c r="BA10" s="35"/>
      <c r="BB10" s="35"/>
      <c r="BC10" s="35"/>
      <c r="BD10" s="35"/>
      <c r="BE10" s="35"/>
      <c r="BF10" s="35"/>
      <c r="BG10" s="35"/>
      <c r="BH10" s="35"/>
      <c r="BI10" s="35"/>
      <c r="BJ10" s="35"/>
      <c r="BK10" s="35"/>
      <c r="BL10" s="35"/>
      <c r="BM10" s="35"/>
      <c r="BN10" s="35"/>
      <c r="BO10" s="35"/>
      <c r="BP10" s="35"/>
      <c r="BQ10" s="35"/>
      <c r="BR10" s="35"/>
      <c r="BS10" s="35"/>
      <c r="BT10" s="35"/>
      <c r="BU10" s="35"/>
      <c r="BV10" s="35"/>
      <c r="BW10" s="35"/>
      <c r="BX10" s="35"/>
      <c r="BY10" s="35"/>
      <c r="BZ10" s="35"/>
      <c r="CA10" s="35"/>
      <c r="CB10" s="35"/>
      <c r="CC10" s="35"/>
      <c r="CD10" s="35"/>
      <c r="CE10" s="35"/>
      <c r="CF10" s="35"/>
      <c r="CG10" s="35"/>
      <c r="CH10" s="35"/>
      <c r="CI10" s="35"/>
      <c r="CJ10" s="35"/>
      <c r="CK10" s="35"/>
      <c r="CL10" s="35"/>
      <c r="CM10" s="35"/>
      <c r="CN10" s="35"/>
      <c r="CO10" s="35"/>
      <c r="CP10" s="35"/>
      <c r="CQ10" s="35"/>
      <c r="CR10" s="35"/>
      <c r="CS10" s="35"/>
      <c r="CT10" s="35"/>
      <c r="CU10" s="35"/>
      <c r="CV10" s="35"/>
      <c r="CW10" s="35"/>
      <c r="CX10" s="35"/>
      <c r="CY10" s="35"/>
      <c r="CZ10" s="35"/>
      <c r="DA10" s="35"/>
      <c r="DB10" s="35"/>
      <c r="DC10" s="35"/>
      <c r="DD10" s="35"/>
      <c r="DE10" s="35"/>
      <c r="DF10" s="35"/>
      <c r="DG10" s="35"/>
      <c r="DH10" s="35"/>
      <c r="DI10" s="35"/>
      <c r="DJ10" s="35"/>
      <c r="DK10" s="35"/>
      <c r="DL10" s="35"/>
      <c r="DM10" s="35"/>
      <c r="DN10" s="35"/>
      <c r="DO10" s="35"/>
      <c r="DP10" s="35"/>
      <c r="DQ10" s="35"/>
      <c r="DR10" s="35"/>
      <c r="DS10" s="35"/>
      <c r="DT10" s="35"/>
      <c r="DU10" s="35"/>
      <c r="DV10" s="35"/>
      <c r="DW10" s="35"/>
      <c r="DX10" s="35"/>
      <c r="DY10" s="35"/>
      <c r="DZ10" s="35"/>
      <c r="EA10" s="35"/>
      <c r="EB10" s="35"/>
      <c r="EC10" s="35"/>
      <c r="ED10" s="35"/>
      <c r="EE10" s="35"/>
      <c r="EF10" s="35"/>
      <c r="EG10" s="35"/>
      <c r="EH10" s="35"/>
      <c r="EI10" s="35"/>
      <c r="EJ10" s="35"/>
      <c r="EK10" s="35"/>
      <c r="EL10" s="35"/>
      <c r="EM10" s="35"/>
      <c r="EN10" s="35"/>
      <c r="EO10" s="35"/>
      <c r="EP10" s="35"/>
      <c r="EQ10" s="35"/>
      <c r="ER10" s="35"/>
      <c r="ES10" s="35"/>
      <c r="ET10" s="35"/>
      <c r="EU10" s="35"/>
      <c r="EV10" s="35"/>
      <c r="EW10" s="35"/>
      <c r="EX10" s="35"/>
      <c r="EY10" s="35"/>
      <c r="EZ10" s="35"/>
      <c r="FA10" s="35"/>
      <c r="FB10" s="35"/>
      <c r="FC10" s="35"/>
      <c r="FD10" s="35"/>
      <c r="FE10" s="35"/>
      <c r="FF10" s="35"/>
      <c r="FG10" s="35"/>
      <c r="FH10" s="35"/>
      <c r="FI10" s="35"/>
      <c r="FJ10" s="35"/>
      <c r="FK10" s="35"/>
      <c r="FL10" s="35"/>
      <c r="FM10" s="35"/>
      <c r="FN10" s="35"/>
      <c r="FO10" s="35"/>
      <c r="FP10" s="35"/>
      <c r="FQ10" s="35"/>
      <c r="FR10" s="35"/>
      <c r="FS10" s="35"/>
      <c r="FT10" s="35"/>
      <c r="FU10" s="35"/>
    </row>
    <row r="11" spans="1:279" s="237" customFormat="1" ht="13.5" customHeight="1" x14ac:dyDescent="0.2">
      <c r="A11" s="560"/>
      <c r="B11" s="563"/>
      <c r="C11" s="563"/>
      <c r="D11" s="563"/>
      <c r="E11" s="566"/>
      <c r="F11" s="566"/>
      <c r="G11" s="566"/>
      <c r="H11" s="572"/>
      <c r="I11" s="575"/>
      <c r="J11" s="584"/>
      <c r="K11" s="581"/>
      <c r="L11" s="581"/>
      <c r="M11" s="578"/>
      <c r="N11" s="581"/>
      <c r="O11" s="569"/>
      <c r="P11" s="569"/>
      <c r="Q11" s="569"/>
      <c r="R11" s="569"/>
      <c r="S11" s="569"/>
      <c r="T11" s="569"/>
      <c r="U11" s="569"/>
      <c r="V11" s="35"/>
      <c r="W11" s="35"/>
      <c r="X11" s="35"/>
      <c r="Y11" s="35"/>
      <c r="Z11" s="35"/>
      <c r="AA11" s="35"/>
      <c r="AB11" s="35"/>
      <c r="AC11" s="35"/>
      <c r="AD11" s="35"/>
      <c r="AE11" s="35"/>
      <c r="AF11" s="35"/>
      <c r="AG11" s="35"/>
      <c r="AH11" s="35"/>
      <c r="AI11" s="35"/>
      <c r="AJ11" s="35"/>
      <c r="AK11" s="35"/>
      <c r="AL11" s="35"/>
      <c r="AM11" s="35"/>
      <c r="AN11" s="35"/>
      <c r="AO11" s="35"/>
      <c r="AP11" s="35"/>
      <c r="AQ11" s="35"/>
      <c r="AR11" s="35"/>
      <c r="AS11" s="35"/>
      <c r="AT11" s="35"/>
      <c r="AU11" s="35"/>
      <c r="AV11" s="35"/>
      <c r="AW11" s="35"/>
      <c r="AX11" s="35"/>
      <c r="AY11" s="35"/>
      <c r="AZ11" s="35"/>
      <c r="BA11" s="35"/>
      <c r="BB11" s="35"/>
      <c r="BC11" s="35"/>
      <c r="BD11" s="35"/>
      <c r="BE11" s="35"/>
      <c r="BF11" s="35"/>
      <c r="BG11" s="35"/>
      <c r="BH11" s="35"/>
      <c r="BI11" s="35"/>
      <c r="BJ11" s="35"/>
      <c r="BK11" s="35"/>
      <c r="BL11" s="35"/>
      <c r="BM11" s="35"/>
      <c r="BN11" s="35"/>
      <c r="BO11" s="35"/>
      <c r="BP11" s="35"/>
      <c r="BQ11" s="35"/>
      <c r="BR11" s="35"/>
      <c r="BS11" s="35"/>
      <c r="BT11" s="35"/>
      <c r="BU11" s="35"/>
      <c r="BV11" s="35"/>
      <c r="BW11" s="35"/>
      <c r="BX11" s="35"/>
      <c r="BY11" s="35"/>
      <c r="BZ11" s="35"/>
      <c r="CA11" s="35"/>
      <c r="CB11" s="35"/>
      <c r="CC11" s="35"/>
      <c r="CD11" s="35"/>
      <c r="CE11" s="35"/>
      <c r="CF11" s="35"/>
      <c r="CG11" s="35"/>
      <c r="CH11" s="35"/>
      <c r="CI11" s="35"/>
      <c r="CJ11" s="35"/>
      <c r="CK11" s="35"/>
      <c r="CL11" s="35"/>
      <c r="CM11" s="35"/>
      <c r="CN11" s="35"/>
      <c r="CO11" s="35"/>
      <c r="CP11" s="35"/>
      <c r="CQ11" s="35"/>
      <c r="CR11" s="35"/>
      <c r="CS11" s="35"/>
      <c r="CT11" s="35"/>
      <c r="CU11" s="35"/>
      <c r="CV11" s="35"/>
      <c r="CW11" s="35"/>
      <c r="CX11" s="35"/>
      <c r="CY11" s="35"/>
      <c r="CZ11" s="35"/>
      <c r="DA11" s="35"/>
      <c r="DB11" s="35"/>
      <c r="DC11" s="35"/>
      <c r="DD11" s="35"/>
      <c r="DE11" s="35"/>
      <c r="DF11" s="35"/>
      <c r="DG11" s="35"/>
      <c r="DH11" s="35"/>
      <c r="DI11" s="35"/>
      <c r="DJ11" s="35"/>
      <c r="DK11" s="35"/>
      <c r="DL11" s="35"/>
      <c r="DM11" s="35"/>
      <c r="DN11" s="35"/>
      <c r="DO11" s="35"/>
      <c r="DP11" s="35"/>
      <c r="DQ11" s="35"/>
      <c r="DR11" s="35"/>
      <c r="DS11" s="35"/>
      <c r="DT11" s="35"/>
      <c r="DU11" s="35"/>
      <c r="DV11" s="35"/>
      <c r="DW11" s="35"/>
      <c r="DX11" s="35"/>
      <c r="DY11" s="35"/>
      <c r="DZ11" s="35"/>
      <c r="EA11" s="35"/>
      <c r="EB11" s="35"/>
      <c r="EC11" s="35"/>
      <c r="ED11" s="35"/>
      <c r="EE11" s="35"/>
      <c r="EF11" s="35"/>
      <c r="EG11" s="35"/>
      <c r="EH11" s="35"/>
      <c r="EI11" s="35"/>
      <c r="EJ11" s="35"/>
      <c r="EK11" s="35"/>
      <c r="EL11" s="35"/>
      <c r="EM11" s="35"/>
      <c r="EN11" s="35"/>
      <c r="EO11" s="35"/>
      <c r="EP11" s="35"/>
      <c r="EQ11" s="35"/>
      <c r="ER11" s="35"/>
      <c r="ES11" s="35"/>
      <c r="ET11" s="35"/>
      <c r="EU11" s="35"/>
      <c r="EV11" s="35"/>
      <c r="EW11" s="35"/>
      <c r="EX11" s="35"/>
      <c r="EY11" s="35"/>
      <c r="EZ11" s="35"/>
      <c r="FA11" s="35"/>
      <c r="FB11" s="35"/>
      <c r="FC11" s="35"/>
      <c r="FD11" s="35"/>
      <c r="FE11" s="35"/>
      <c r="FF11" s="35"/>
      <c r="FG11" s="35"/>
      <c r="FH11" s="35"/>
      <c r="FI11" s="35"/>
      <c r="FJ11" s="35"/>
      <c r="FK11" s="35"/>
      <c r="FL11" s="35"/>
      <c r="FM11" s="35"/>
      <c r="FN11" s="35"/>
      <c r="FO11" s="35"/>
      <c r="FP11" s="35"/>
      <c r="FQ11" s="35"/>
      <c r="FR11" s="35"/>
      <c r="FS11" s="35"/>
      <c r="FT11" s="35"/>
      <c r="FU11" s="35"/>
    </row>
    <row r="12" spans="1:279" s="237" customFormat="1" ht="13.5" customHeight="1" x14ac:dyDescent="0.2">
      <c r="A12" s="560"/>
      <c r="B12" s="563"/>
      <c r="C12" s="563"/>
      <c r="D12" s="563"/>
      <c r="E12" s="566"/>
      <c r="F12" s="566"/>
      <c r="G12" s="566"/>
      <c r="H12" s="572"/>
      <c r="I12" s="575"/>
      <c r="J12" s="584"/>
      <c r="K12" s="581"/>
      <c r="L12" s="581"/>
      <c r="M12" s="578"/>
      <c r="N12" s="581"/>
      <c r="O12" s="569"/>
      <c r="P12" s="569"/>
      <c r="Q12" s="569"/>
      <c r="R12" s="569"/>
      <c r="S12" s="569"/>
      <c r="T12" s="569"/>
      <c r="U12" s="569"/>
      <c r="V12" s="35"/>
      <c r="W12" s="35"/>
      <c r="X12" s="35"/>
      <c r="Y12" s="35"/>
      <c r="Z12" s="35"/>
      <c r="AA12" s="35"/>
      <c r="AB12" s="35"/>
      <c r="AC12" s="35"/>
      <c r="AD12" s="35"/>
      <c r="AE12" s="35"/>
      <c r="AF12" s="35"/>
      <c r="AG12" s="35"/>
      <c r="AH12" s="35"/>
      <c r="AI12" s="35"/>
      <c r="AJ12" s="35"/>
      <c r="AK12" s="35"/>
      <c r="AL12" s="35"/>
      <c r="AM12" s="35"/>
      <c r="AN12" s="35"/>
      <c r="AO12" s="35"/>
      <c r="AP12" s="35"/>
      <c r="AQ12" s="35"/>
      <c r="AR12" s="35"/>
      <c r="AS12" s="35"/>
      <c r="AT12" s="35"/>
      <c r="AU12" s="35"/>
      <c r="AV12" s="35"/>
      <c r="AW12" s="35"/>
      <c r="AX12" s="35"/>
      <c r="AY12" s="35"/>
      <c r="AZ12" s="35"/>
      <c r="BA12" s="35"/>
      <c r="BB12" s="35"/>
      <c r="BC12" s="35"/>
      <c r="BD12" s="35"/>
      <c r="BE12" s="35"/>
      <c r="BF12" s="35"/>
      <c r="BG12" s="35"/>
      <c r="BH12" s="35"/>
      <c r="BI12" s="35"/>
      <c r="BJ12" s="35"/>
      <c r="BK12" s="35"/>
      <c r="BL12" s="35"/>
      <c r="BM12" s="35"/>
      <c r="BN12" s="35"/>
      <c r="BO12" s="35"/>
      <c r="BP12" s="35"/>
      <c r="BQ12" s="35"/>
      <c r="BR12" s="35"/>
      <c r="BS12" s="35"/>
      <c r="BT12" s="35"/>
      <c r="BU12" s="35"/>
      <c r="BV12" s="35"/>
      <c r="BW12" s="35"/>
      <c r="BX12" s="35"/>
      <c r="BY12" s="35"/>
      <c r="BZ12" s="35"/>
      <c r="CA12" s="35"/>
      <c r="CB12" s="35"/>
      <c r="CC12" s="35"/>
      <c r="CD12" s="35"/>
      <c r="CE12" s="35"/>
      <c r="CF12" s="35"/>
      <c r="CG12" s="35"/>
      <c r="CH12" s="35"/>
      <c r="CI12" s="35"/>
      <c r="CJ12" s="35"/>
      <c r="CK12" s="35"/>
      <c r="CL12" s="35"/>
      <c r="CM12" s="35"/>
      <c r="CN12" s="35"/>
      <c r="CO12" s="35"/>
      <c r="CP12" s="35"/>
      <c r="CQ12" s="35"/>
      <c r="CR12" s="35"/>
      <c r="CS12" s="35"/>
      <c r="CT12" s="35"/>
      <c r="CU12" s="35"/>
      <c r="CV12" s="35"/>
      <c r="CW12" s="35"/>
      <c r="CX12" s="35"/>
      <c r="CY12" s="35"/>
      <c r="CZ12" s="35"/>
      <c r="DA12" s="35"/>
      <c r="DB12" s="35"/>
      <c r="DC12" s="35"/>
      <c r="DD12" s="35"/>
      <c r="DE12" s="35"/>
      <c r="DF12" s="35"/>
      <c r="DG12" s="35"/>
      <c r="DH12" s="35"/>
      <c r="DI12" s="35"/>
      <c r="DJ12" s="35"/>
      <c r="DK12" s="35"/>
      <c r="DL12" s="35"/>
      <c r="DM12" s="35"/>
      <c r="DN12" s="35"/>
      <c r="DO12" s="35"/>
      <c r="DP12" s="35"/>
      <c r="DQ12" s="35"/>
      <c r="DR12" s="35"/>
      <c r="DS12" s="35"/>
      <c r="DT12" s="35"/>
      <c r="DU12" s="35"/>
      <c r="DV12" s="35"/>
      <c r="DW12" s="35"/>
      <c r="DX12" s="35"/>
      <c r="DY12" s="35"/>
      <c r="DZ12" s="35"/>
      <c r="EA12" s="35"/>
      <c r="EB12" s="35"/>
      <c r="EC12" s="35"/>
      <c r="ED12" s="35"/>
      <c r="EE12" s="35"/>
      <c r="EF12" s="35"/>
      <c r="EG12" s="35"/>
      <c r="EH12" s="35"/>
      <c r="EI12" s="35"/>
      <c r="EJ12" s="35"/>
      <c r="EK12" s="35"/>
      <c r="EL12" s="35"/>
      <c r="EM12" s="35"/>
      <c r="EN12" s="35"/>
      <c r="EO12" s="35"/>
      <c r="EP12" s="35"/>
      <c r="EQ12" s="35"/>
      <c r="ER12" s="35"/>
      <c r="ES12" s="35"/>
      <c r="ET12" s="35"/>
      <c r="EU12" s="35"/>
      <c r="EV12" s="35"/>
      <c r="EW12" s="35"/>
      <c r="EX12" s="35"/>
      <c r="EY12" s="35"/>
      <c r="EZ12" s="35"/>
      <c r="FA12" s="35"/>
      <c r="FB12" s="35"/>
      <c r="FC12" s="35"/>
      <c r="FD12" s="35"/>
      <c r="FE12" s="35"/>
      <c r="FF12" s="35"/>
      <c r="FG12" s="35"/>
      <c r="FH12" s="35"/>
      <c r="FI12" s="35"/>
      <c r="FJ12" s="35"/>
      <c r="FK12" s="35"/>
      <c r="FL12" s="35"/>
      <c r="FM12" s="35"/>
      <c r="FN12" s="35"/>
      <c r="FO12" s="35"/>
      <c r="FP12" s="35"/>
      <c r="FQ12" s="35"/>
      <c r="FR12" s="35"/>
      <c r="FS12" s="35"/>
      <c r="FT12" s="35"/>
      <c r="FU12" s="35"/>
    </row>
    <row r="13" spans="1:279" s="237" customFormat="1" ht="13.5" customHeight="1" x14ac:dyDescent="0.2">
      <c r="A13" s="560"/>
      <c r="B13" s="563"/>
      <c r="C13" s="563"/>
      <c r="D13" s="563"/>
      <c r="E13" s="566"/>
      <c r="F13" s="566"/>
      <c r="G13" s="566"/>
      <c r="H13" s="572"/>
      <c r="I13" s="575"/>
      <c r="J13" s="584"/>
      <c r="K13" s="581"/>
      <c r="L13" s="581"/>
      <c r="M13" s="578"/>
      <c r="N13" s="581"/>
      <c r="O13" s="569"/>
      <c r="P13" s="569"/>
      <c r="Q13" s="569"/>
      <c r="R13" s="569"/>
      <c r="S13" s="569"/>
      <c r="T13" s="569"/>
      <c r="U13" s="569"/>
      <c r="V13" s="35"/>
      <c r="W13" s="35"/>
      <c r="X13" s="35"/>
      <c r="Y13" s="35"/>
      <c r="Z13" s="35"/>
      <c r="AA13" s="35"/>
      <c r="AB13" s="35"/>
      <c r="AC13" s="35"/>
      <c r="AD13" s="35"/>
      <c r="AE13" s="35"/>
      <c r="AF13" s="35"/>
      <c r="AG13" s="35"/>
      <c r="AH13" s="35"/>
      <c r="AI13" s="35"/>
      <c r="AJ13" s="35"/>
      <c r="AK13" s="35"/>
      <c r="AL13" s="35"/>
      <c r="AM13" s="35"/>
      <c r="AN13" s="35"/>
      <c r="AO13" s="35"/>
      <c r="AP13" s="35"/>
      <c r="AQ13" s="35"/>
      <c r="AR13" s="35"/>
      <c r="AS13" s="35"/>
      <c r="AT13" s="35"/>
      <c r="AU13" s="35"/>
      <c r="AV13" s="35"/>
      <c r="AW13" s="35"/>
      <c r="AX13" s="35"/>
      <c r="AY13" s="35"/>
      <c r="AZ13" s="35"/>
      <c r="BA13" s="35"/>
      <c r="BB13" s="35"/>
      <c r="BC13" s="35"/>
      <c r="BD13" s="35"/>
      <c r="BE13" s="35"/>
      <c r="BF13" s="35"/>
      <c r="BG13" s="35"/>
      <c r="BH13" s="35"/>
      <c r="BI13" s="35"/>
      <c r="BJ13" s="35"/>
      <c r="BK13" s="35"/>
      <c r="BL13" s="35"/>
      <c r="BM13" s="35"/>
      <c r="BN13" s="35"/>
      <c r="BO13" s="35"/>
      <c r="BP13" s="35"/>
      <c r="BQ13" s="35"/>
      <c r="BR13" s="35"/>
      <c r="BS13" s="35"/>
      <c r="BT13" s="35"/>
      <c r="BU13" s="35"/>
      <c r="BV13" s="35"/>
      <c r="BW13" s="35"/>
      <c r="BX13" s="35"/>
      <c r="BY13" s="35"/>
      <c r="BZ13" s="35"/>
      <c r="CA13" s="35"/>
      <c r="CB13" s="35"/>
      <c r="CC13" s="35"/>
      <c r="CD13" s="35"/>
      <c r="CE13" s="35"/>
      <c r="CF13" s="35"/>
      <c r="CG13" s="35"/>
      <c r="CH13" s="35"/>
      <c r="CI13" s="35"/>
      <c r="CJ13" s="35"/>
      <c r="CK13" s="35"/>
      <c r="CL13" s="35"/>
      <c r="CM13" s="35"/>
      <c r="CN13" s="35"/>
      <c r="CO13" s="35"/>
      <c r="CP13" s="35"/>
      <c r="CQ13" s="35"/>
      <c r="CR13" s="35"/>
      <c r="CS13" s="35"/>
      <c r="CT13" s="35"/>
      <c r="CU13" s="35"/>
      <c r="CV13" s="35"/>
      <c r="CW13" s="35"/>
      <c r="CX13" s="35"/>
      <c r="CY13" s="35"/>
      <c r="CZ13" s="35"/>
      <c r="DA13" s="35"/>
      <c r="DB13" s="35"/>
      <c r="DC13" s="35"/>
      <c r="DD13" s="35"/>
      <c r="DE13" s="35"/>
      <c r="DF13" s="35"/>
      <c r="DG13" s="35"/>
      <c r="DH13" s="35"/>
      <c r="DI13" s="35"/>
      <c r="DJ13" s="35"/>
      <c r="DK13" s="35"/>
      <c r="DL13" s="35"/>
      <c r="DM13" s="35"/>
      <c r="DN13" s="35"/>
      <c r="DO13" s="35"/>
      <c r="DP13" s="35"/>
      <c r="DQ13" s="35"/>
      <c r="DR13" s="35"/>
      <c r="DS13" s="35"/>
      <c r="DT13" s="35"/>
      <c r="DU13" s="35"/>
      <c r="DV13" s="35"/>
      <c r="DW13" s="35"/>
      <c r="DX13" s="35"/>
      <c r="DY13" s="35"/>
      <c r="DZ13" s="35"/>
      <c r="EA13" s="35"/>
      <c r="EB13" s="35"/>
      <c r="EC13" s="35"/>
      <c r="ED13" s="35"/>
      <c r="EE13" s="35"/>
      <c r="EF13" s="35"/>
      <c r="EG13" s="35"/>
      <c r="EH13" s="35"/>
      <c r="EI13" s="35"/>
      <c r="EJ13" s="35"/>
      <c r="EK13" s="35"/>
      <c r="EL13" s="35"/>
      <c r="EM13" s="35"/>
      <c r="EN13" s="35"/>
      <c r="EO13" s="35"/>
      <c r="EP13" s="35"/>
      <c r="EQ13" s="35"/>
      <c r="ER13" s="35"/>
      <c r="ES13" s="35"/>
      <c r="ET13" s="35"/>
      <c r="EU13" s="35"/>
      <c r="EV13" s="35"/>
      <c r="EW13" s="35"/>
      <c r="EX13" s="35"/>
      <c r="EY13" s="35"/>
      <c r="EZ13" s="35"/>
      <c r="FA13" s="35"/>
      <c r="FB13" s="35"/>
      <c r="FC13" s="35"/>
      <c r="FD13" s="35"/>
      <c r="FE13" s="35"/>
      <c r="FF13" s="35"/>
      <c r="FG13" s="35"/>
      <c r="FH13" s="35"/>
      <c r="FI13" s="35"/>
      <c r="FJ13" s="35"/>
      <c r="FK13" s="35"/>
      <c r="FL13" s="35"/>
      <c r="FM13" s="35"/>
      <c r="FN13" s="35"/>
      <c r="FO13" s="35"/>
      <c r="FP13" s="35"/>
      <c r="FQ13" s="35"/>
      <c r="FR13" s="35"/>
      <c r="FS13" s="35"/>
      <c r="FT13" s="35"/>
      <c r="FU13" s="35"/>
    </row>
    <row r="14" spans="1:279" s="237" customFormat="1" ht="238.5" customHeight="1" thickBot="1" x14ac:dyDescent="0.25">
      <c r="A14" s="561"/>
      <c r="B14" s="564"/>
      <c r="C14" s="564"/>
      <c r="D14" s="564"/>
      <c r="E14" s="567"/>
      <c r="F14" s="567"/>
      <c r="G14" s="567"/>
      <c r="H14" s="573"/>
      <c r="I14" s="576"/>
      <c r="J14" s="585"/>
      <c r="K14" s="582"/>
      <c r="L14" s="582"/>
      <c r="M14" s="579"/>
      <c r="N14" s="582"/>
      <c r="O14" s="570"/>
      <c r="P14" s="570"/>
      <c r="Q14" s="570"/>
      <c r="R14" s="570"/>
      <c r="S14" s="570"/>
      <c r="T14" s="570"/>
      <c r="U14" s="570"/>
      <c r="V14" s="35"/>
      <c r="W14" s="35"/>
      <c r="X14" s="35"/>
      <c r="Y14" s="35"/>
      <c r="Z14" s="35"/>
      <c r="AA14" s="35"/>
      <c r="AB14" s="35"/>
      <c r="AC14" s="35"/>
      <c r="AD14" s="35"/>
      <c r="AE14" s="35"/>
      <c r="AF14" s="35"/>
      <c r="AG14" s="35"/>
      <c r="AH14" s="35"/>
      <c r="AI14" s="35"/>
      <c r="AJ14" s="35"/>
      <c r="AK14" s="35"/>
      <c r="AL14" s="35"/>
      <c r="AM14" s="35"/>
      <c r="AN14" s="35"/>
      <c r="AO14" s="35"/>
      <c r="AP14" s="35"/>
      <c r="AQ14" s="35"/>
      <c r="AR14" s="35"/>
      <c r="AS14" s="35"/>
      <c r="AT14" s="35"/>
      <c r="AU14" s="35"/>
      <c r="AV14" s="35"/>
      <c r="AW14" s="35"/>
      <c r="AX14" s="35"/>
      <c r="AY14" s="35"/>
      <c r="AZ14" s="35"/>
      <c r="BA14" s="35"/>
      <c r="BB14" s="35"/>
      <c r="BC14" s="35"/>
      <c r="BD14" s="35"/>
      <c r="BE14" s="35"/>
      <c r="BF14" s="35"/>
      <c r="BG14" s="35"/>
      <c r="BH14" s="35"/>
      <c r="BI14" s="35"/>
      <c r="BJ14" s="35"/>
      <c r="BK14" s="35"/>
      <c r="BL14" s="35"/>
      <c r="BM14" s="35"/>
      <c r="BN14" s="35"/>
      <c r="BO14" s="35"/>
      <c r="BP14" s="35"/>
      <c r="BQ14" s="35"/>
      <c r="BR14" s="35"/>
      <c r="BS14" s="35"/>
      <c r="BT14" s="35"/>
      <c r="BU14" s="35"/>
      <c r="BV14" s="35"/>
      <c r="BW14" s="35"/>
      <c r="BX14" s="35"/>
      <c r="BY14" s="35"/>
      <c r="BZ14" s="35"/>
      <c r="CA14" s="35"/>
      <c r="CB14" s="35"/>
      <c r="CC14" s="35"/>
      <c r="CD14" s="35"/>
      <c r="CE14" s="35"/>
      <c r="CF14" s="35"/>
      <c r="CG14" s="35"/>
      <c r="CH14" s="35"/>
      <c r="CI14" s="35"/>
      <c r="CJ14" s="35"/>
      <c r="CK14" s="35"/>
      <c r="CL14" s="35"/>
      <c r="CM14" s="35"/>
      <c r="CN14" s="35"/>
      <c r="CO14" s="35"/>
      <c r="CP14" s="35"/>
      <c r="CQ14" s="35"/>
      <c r="CR14" s="35"/>
      <c r="CS14" s="35"/>
      <c r="CT14" s="35"/>
      <c r="CU14" s="35"/>
      <c r="CV14" s="35"/>
      <c r="CW14" s="35"/>
      <c r="CX14" s="35"/>
      <c r="CY14" s="35"/>
      <c r="CZ14" s="35"/>
      <c r="DA14" s="35"/>
      <c r="DB14" s="35"/>
      <c r="DC14" s="35"/>
      <c r="DD14" s="35"/>
      <c r="DE14" s="35"/>
      <c r="DF14" s="35"/>
      <c r="DG14" s="35"/>
      <c r="DH14" s="35"/>
      <c r="DI14" s="35"/>
      <c r="DJ14" s="35"/>
      <c r="DK14" s="35"/>
      <c r="DL14" s="35"/>
      <c r="DM14" s="35"/>
      <c r="DN14" s="35"/>
      <c r="DO14" s="35"/>
      <c r="DP14" s="35"/>
      <c r="DQ14" s="35"/>
      <c r="DR14" s="35"/>
      <c r="DS14" s="35"/>
      <c r="DT14" s="35"/>
      <c r="DU14" s="35"/>
      <c r="DV14" s="35"/>
      <c r="DW14" s="35"/>
      <c r="DX14" s="35"/>
      <c r="DY14" s="35"/>
      <c r="DZ14" s="35"/>
      <c r="EA14" s="35"/>
      <c r="EB14" s="35"/>
      <c r="EC14" s="35"/>
      <c r="ED14" s="35"/>
      <c r="EE14" s="35"/>
      <c r="EF14" s="35"/>
      <c r="EG14" s="35"/>
      <c r="EH14" s="35"/>
      <c r="EI14" s="35"/>
      <c r="EJ14" s="35"/>
      <c r="EK14" s="35"/>
      <c r="EL14" s="35"/>
      <c r="EM14" s="35"/>
      <c r="EN14" s="35"/>
      <c r="EO14" s="35"/>
      <c r="EP14" s="35"/>
      <c r="EQ14" s="35"/>
      <c r="ER14" s="35"/>
      <c r="ES14" s="35"/>
      <c r="ET14" s="35"/>
      <c r="EU14" s="35"/>
      <c r="EV14" s="35"/>
      <c r="EW14" s="35"/>
      <c r="EX14" s="35"/>
      <c r="EY14" s="35"/>
      <c r="EZ14" s="35"/>
      <c r="FA14" s="35"/>
      <c r="FB14" s="35"/>
      <c r="FC14" s="35"/>
      <c r="FD14" s="35"/>
      <c r="FE14" s="35"/>
      <c r="FF14" s="35"/>
      <c r="FG14" s="35"/>
      <c r="FH14" s="35"/>
      <c r="FI14" s="35"/>
      <c r="FJ14" s="35"/>
      <c r="FK14" s="35"/>
      <c r="FL14" s="35"/>
      <c r="FM14" s="35"/>
      <c r="FN14" s="35"/>
      <c r="FO14" s="35"/>
      <c r="FP14" s="35"/>
      <c r="FQ14" s="35"/>
      <c r="FR14" s="35"/>
      <c r="FS14" s="35"/>
      <c r="FT14" s="35"/>
      <c r="FU14" s="35"/>
    </row>
    <row r="15" spans="1:279" s="237" customFormat="1" ht="15" customHeight="1" x14ac:dyDescent="0.2">
      <c r="A15" s="559">
        <f>'Mapa Final'!A15</f>
        <v>2</v>
      </c>
      <c r="B15" s="562" t="str">
        <f>'Mapa Final'!B15</f>
        <v>No realización de Audiencias</v>
      </c>
      <c r="C15" s="562" t="str">
        <f>'Mapa Final'!C15</f>
        <v>Vulneración de los derechos fundamentales de los ciudadanos</v>
      </c>
      <c r="D15" s="562" t="str">
        <f>'Mapa Final'!D15</f>
        <v>1.Inasistencia de las partes interesadas.
2.Programación de audiencias sin tener en cuenta tiempos de duración para su realización.
3.Falta de comunicación oportuna o errores en la notificación a las partes interesadas externas
4.Carencia de internet y  conectividad adecuada para los  equipos en las sedes judiciales y salas de audiencias.
5.Desactualización de la información suministrada por el usuario para la debida citación.
6. Falta de herramientas tecnológicas que permitan el buen desarrollo de la audiencia (Sistema de Grabación, Software, Hardware etc.)</v>
      </c>
      <c r="E15" s="565" t="str">
        <f>'Mapa Final'!E15</f>
        <v>Inasistencia de las partes interesadas para la realización de las audiencias.</v>
      </c>
      <c r="F15" s="565" t="str">
        <f>'Mapa Final'!F15</f>
        <v>Posibilidad de vulneración de los derechos fundamentales de los ciudadanos  debido al Incumplimiento de las partes interesadas para la realización de las audiencias.</v>
      </c>
      <c r="G15" s="565" t="str">
        <f>'Mapa Final'!G15</f>
        <v>Usuarios, productos y prácticas organizacionales</v>
      </c>
      <c r="H15" s="571" t="str">
        <f>'Mapa Final'!I15</f>
        <v>Muy Alta</v>
      </c>
      <c r="I15" s="574" t="str">
        <f>'Mapa Final'!L15</f>
        <v>Mayor</v>
      </c>
      <c r="J15" s="583" t="str">
        <f>'Mapa Final'!N15</f>
        <v xml:space="preserve">Alto </v>
      </c>
      <c r="K15" s="580" t="str">
        <f>'Mapa Final'!AA15</f>
        <v>Media</v>
      </c>
      <c r="L15" s="580" t="str">
        <f>'Mapa Final'!AE15</f>
        <v>Mayor</v>
      </c>
      <c r="M15" s="577" t="str">
        <f>'Mapa Final'!AG15</f>
        <v xml:space="preserve">Alto </v>
      </c>
      <c r="N15" s="580" t="str">
        <f>'Mapa Final'!AH15</f>
        <v>Evitar</v>
      </c>
      <c r="O15" s="568"/>
      <c r="P15" s="568"/>
      <c r="Q15" s="568"/>
      <c r="R15" s="568"/>
      <c r="S15" s="568"/>
      <c r="T15" s="568"/>
      <c r="U15" s="568"/>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5"/>
      <c r="BK15" s="35"/>
      <c r="BL15" s="35"/>
      <c r="BM15" s="35"/>
      <c r="BN15" s="35"/>
      <c r="BO15" s="35"/>
      <c r="BP15" s="35"/>
      <c r="BQ15" s="35"/>
      <c r="BR15" s="35"/>
      <c r="BS15" s="35"/>
      <c r="BT15" s="35"/>
      <c r="BU15" s="35"/>
      <c r="BV15" s="35"/>
      <c r="BW15" s="35"/>
      <c r="BX15" s="35"/>
      <c r="BY15" s="35"/>
      <c r="BZ15" s="35"/>
      <c r="CA15" s="35"/>
      <c r="CB15" s="35"/>
      <c r="CC15" s="35"/>
      <c r="CD15" s="35"/>
      <c r="CE15" s="35"/>
      <c r="CF15" s="35"/>
      <c r="CG15" s="35"/>
      <c r="CH15" s="35"/>
      <c r="CI15" s="35"/>
      <c r="CJ15" s="35"/>
      <c r="CK15" s="35"/>
      <c r="CL15" s="35"/>
      <c r="CM15" s="35"/>
      <c r="CN15" s="35"/>
      <c r="CO15" s="35"/>
      <c r="CP15" s="35"/>
      <c r="CQ15" s="35"/>
      <c r="CR15" s="35"/>
      <c r="CS15" s="35"/>
      <c r="CT15" s="35"/>
      <c r="CU15" s="35"/>
      <c r="CV15" s="35"/>
      <c r="CW15" s="35"/>
      <c r="CX15" s="35"/>
      <c r="CY15" s="35"/>
      <c r="CZ15" s="35"/>
      <c r="DA15" s="35"/>
      <c r="DB15" s="35"/>
      <c r="DC15" s="35"/>
      <c r="DD15" s="35"/>
      <c r="DE15" s="35"/>
      <c r="DF15" s="35"/>
      <c r="DG15" s="35"/>
      <c r="DH15" s="35"/>
      <c r="DI15" s="35"/>
      <c r="DJ15" s="35"/>
      <c r="DK15" s="35"/>
      <c r="DL15" s="35"/>
      <c r="DM15" s="35"/>
      <c r="DN15" s="35"/>
      <c r="DO15" s="35"/>
      <c r="DP15" s="35"/>
      <c r="DQ15" s="35"/>
      <c r="DR15" s="35"/>
      <c r="DS15" s="35"/>
      <c r="DT15" s="35"/>
      <c r="DU15" s="35"/>
      <c r="DV15" s="35"/>
      <c r="DW15" s="35"/>
      <c r="DX15" s="35"/>
      <c r="DY15" s="35"/>
      <c r="DZ15" s="35"/>
      <c r="EA15" s="35"/>
      <c r="EB15" s="35"/>
      <c r="EC15" s="35"/>
      <c r="ED15" s="35"/>
      <c r="EE15" s="35"/>
      <c r="EF15" s="35"/>
      <c r="EG15" s="35"/>
      <c r="EH15" s="35"/>
      <c r="EI15" s="35"/>
      <c r="EJ15" s="35"/>
      <c r="EK15" s="35"/>
      <c r="EL15" s="35"/>
      <c r="EM15" s="35"/>
      <c r="EN15" s="35"/>
      <c r="EO15" s="35"/>
      <c r="EP15" s="35"/>
      <c r="EQ15" s="35"/>
      <c r="ER15" s="35"/>
      <c r="ES15" s="35"/>
      <c r="ET15" s="35"/>
      <c r="EU15" s="35"/>
      <c r="EV15" s="35"/>
      <c r="EW15" s="35"/>
      <c r="EX15" s="35"/>
      <c r="EY15" s="35"/>
      <c r="EZ15" s="35"/>
      <c r="FA15" s="35"/>
      <c r="FB15" s="35"/>
      <c r="FC15" s="35"/>
      <c r="FD15" s="35"/>
      <c r="FE15" s="35"/>
      <c r="FF15" s="35"/>
      <c r="FG15" s="35"/>
      <c r="FH15" s="35"/>
      <c r="FI15" s="35"/>
      <c r="FJ15" s="35"/>
      <c r="FK15" s="35"/>
      <c r="FL15" s="35"/>
      <c r="FM15" s="35"/>
      <c r="FN15" s="35"/>
      <c r="FO15" s="35"/>
      <c r="FP15" s="35"/>
      <c r="FQ15" s="35"/>
      <c r="FR15" s="35"/>
      <c r="FS15" s="35"/>
      <c r="FT15" s="35"/>
      <c r="FU15" s="35"/>
    </row>
    <row r="16" spans="1:279" s="237" customFormat="1" ht="13.5" customHeight="1" x14ac:dyDescent="0.2">
      <c r="A16" s="560"/>
      <c r="B16" s="563"/>
      <c r="C16" s="563"/>
      <c r="D16" s="563"/>
      <c r="E16" s="566"/>
      <c r="F16" s="566"/>
      <c r="G16" s="566"/>
      <c r="H16" s="572"/>
      <c r="I16" s="575"/>
      <c r="J16" s="584"/>
      <c r="K16" s="581"/>
      <c r="L16" s="581"/>
      <c r="M16" s="578"/>
      <c r="N16" s="581"/>
      <c r="O16" s="569"/>
      <c r="P16" s="569"/>
      <c r="Q16" s="569"/>
      <c r="R16" s="569"/>
      <c r="S16" s="569"/>
      <c r="T16" s="569"/>
      <c r="U16" s="569"/>
      <c r="V16" s="35"/>
      <c r="W16" s="35"/>
      <c r="X16" s="35"/>
      <c r="Y16" s="35"/>
      <c r="Z16" s="35"/>
      <c r="AA16" s="35"/>
      <c r="AB16" s="35"/>
      <c r="AC16" s="35"/>
      <c r="AD16" s="35"/>
      <c r="AE16" s="35"/>
      <c r="AF16" s="35"/>
      <c r="AG16" s="35"/>
      <c r="AH16" s="35"/>
      <c r="AI16" s="35"/>
      <c r="AJ16" s="35"/>
      <c r="AK16" s="35"/>
      <c r="AL16" s="35"/>
      <c r="AM16" s="35"/>
      <c r="AN16" s="35"/>
      <c r="AO16" s="35"/>
      <c r="AP16" s="35"/>
      <c r="AQ16" s="35"/>
      <c r="AR16" s="35"/>
      <c r="AS16" s="35"/>
      <c r="AT16" s="35"/>
      <c r="AU16" s="35"/>
      <c r="AV16" s="35"/>
      <c r="AW16" s="35"/>
      <c r="AX16" s="35"/>
      <c r="AY16" s="35"/>
      <c r="AZ16" s="35"/>
      <c r="BA16" s="35"/>
      <c r="BB16" s="35"/>
      <c r="BC16" s="35"/>
      <c r="BD16" s="35"/>
      <c r="BE16" s="35"/>
      <c r="BF16" s="35"/>
      <c r="BG16" s="35"/>
      <c r="BH16" s="35"/>
      <c r="BI16" s="35"/>
      <c r="BJ16" s="35"/>
      <c r="BK16" s="35"/>
      <c r="BL16" s="35"/>
      <c r="BM16" s="35"/>
      <c r="BN16" s="35"/>
      <c r="BO16" s="35"/>
      <c r="BP16" s="35"/>
      <c r="BQ16" s="35"/>
      <c r="BR16" s="35"/>
      <c r="BS16" s="35"/>
      <c r="BT16" s="35"/>
      <c r="BU16" s="35"/>
      <c r="BV16" s="35"/>
      <c r="BW16" s="35"/>
      <c r="BX16" s="35"/>
      <c r="BY16" s="35"/>
      <c r="BZ16" s="35"/>
      <c r="CA16" s="35"/>
      <c r="CB16" s="35"/>
      <c r="CC16" s="35"/>
      <c r="CD16" s="35"/>
      <c r="CE16" s="35"/>
      <c r="CF16" s="35"/>
      <c r="CG16" s="35"/>
      <c r="CH16" s="35"/>
      <c r="CI16" s="35"/>
      <c r="CJ16" s="35"/>
      <c r="CK16" s="35"/>
      <c r="CL16" s="35"/>
      <c r="CM16" s="35"/>
      <c r="CN16" s="35"/>
      <c r="CO16" s="35"/>
      <c r="CP16" s="35"/>
      <c r="CQ16" s="35"/>
      <c r="CR16" s="35"/>
      <c r="CS16" s="35"/>
      <c r="CT16" s="35"/>
      <c r="CU16" s="35"/>
      <c r="CV16" s="35"/>
      <c r="CW16" s="35"/>
      <c r="CX16" s="35"/>
      <c r="CY16" s="35"/>
      <c r="CZ16" s="35"/>
      <c r="DA16" s="35"/>
      <c r="DB16" s="35"/>
      <c r="DC16" s="35"/>
      <c r="DD16" s="35"/>
      <c r="DE16" s="35"/>
      <c r="DF16" s="35"/>
      <c r="DG16" s="35"/>
      <c r="DH16" s="35"/>
      <c r="DI16" s="35"/>
      <c r="DJ16" s="35"/>
      <c r="DK16" s="35"/>
      <c r="DL16" s="35"/>
      <c r="DM16" s="35"/>
      <c r="DN16" s="35"/>
      <c r="DO16" s="35"/>
      <c r="DP16" s="35"/>
      <c r="DQ16" s="35"/>
      <c r="DR16" s="35"/>
      <c r="DS16" s="35"/>
      <c r="DT16" s="35"/>
      <c r="DU16" s="35"/>
      <c r="DV16" s="35"/>
      <c r="DW16" s="35"/>
      <c r="DX16" s="35"/>
      <c r="DY16" s="35"/>
      <c r="DZ16" s="35"/>
      <c r="EA16" s="35"/>
      <c r="EB16" s="35"/>
      <c r="EC16" s="35"/>
      <c r="ED16" s="35"/>
      <c r="EE16" s="35"/>
      <c r="EF16" s="35"/>
      <c r="EG16" s="35"/>
      <c r="EH16" s="35"/>
      <c r="EI16" s="35"/>
      <c r="EJ16" s="35"/>
      <c r="EK16" s="35"/>
      <c r="EL16" s="35"/>
      <c r="EM16" s="35"/>
      <c r="EN16" s="35"/>
      <c r="EO16" s="35"/>
      <c r="EP16" s="35"/>
      <c r="EQ16" s="35"/>
      <c r="ER16" s="35"/>
      <c r="ES16" s="35"/>
      <c r="ET16" s="35"/>
      <c r="EU16" s="35"/>
      <c r="EV16" s="35"/>
      <c r="EW16" s="35"/>
      <c r="EX16" s="35"/>
      <c r="EY16" s="35"/>
      <c r="EZ16" s="35"/>
      <c r="FA16" s="35"/>
      <c r="FB16" s="35"/>
      <c r="FC16" s="35"/>
      <c r="FD16" s="35"/>
      <c r="FE16" s="35"/>
      <c r="FF16" s="35"/>
      <c r="FG16" s="35"/>
      <c r="FH16" s="35"/>
      <c r="FI16" s="35"/>
      <c r="FJ16" s="35"/>
      <c r="FK16" s="35"/>
      <c r="FL16" s="35"/>
      <c r="FM16" s="35"/>
      <c r="FN16" s="35"/>
      <c r="FO16" s="35"/>
      <c r="FP16" s="35"/>
      <c r="FQ16" s="35"/>
      <c r="FR16" s="35"/>
      <c r="FS16" s="35"/>
      <c r="FT16" s="35"/>
      <c r="FU16" s="35"/>
    </row>
    <row r="17" spans="1:177" s="237" customFormat="1" ht="13.5" customHeight="1" x14ac:dyDescent="0.2">
      <c r="A17" s="560"/>
      <c r="B17" s="563"/>
      <c r="C17" s="563"/>
      <c r="D17" s="563"/>
      <c r="E17" s="566"/>
      <c r="F17" s="566"/>
      <c r="G17" s="566"/>
      <c r="H17" s="572"/>
      <c r="I17" s="575"/>
      <c r="J17" s="584"/>
      <c r="K17" s="581"/>
      <c r="L17" s="581"/>
      <c r="M17" s="578"/>
      <c r="N17" s="581"/>
      <c r="O17" s="569"/>
      <c r="P17" s="569"/>
      <c r="Q17" s="569"/>
      <c r="R17" s="569"/>
      <c r="S17" s="569"/>
      <c r="T17" s="569"/>
      <c r="U17" s="569"/>
      <c r="V17" s="35"/>
      <c r="W17" s="35"/>
      <c r="X17" s="35"/>
      <c r="Y17" s="35"/>
      <c r="Z17" s="35"/>
      <c r="AA17" s="35"/>
      <c r="AB17" s="35"/>
      <c r="AC17" s="35"/>
      <c r="AD17" s="35"/>
      <c r="AE17" s="35"/>
      <c r="AF17" s="35"/>
      <c r="AG17" s="35"/>
      <c r="AH17" s="35"/>
      <c r="AI17" s="35"/>
      <c r="AJ17" s="35"/>
      <c r="AK17" s="35"/>
      <c r="AL17" s="35"/>
      <c r="AM17" s="35"/>
      <c r="AN17" s="35"/>
      <c r="AO17" s="35"/>
      <c r="AP17" s="35"/>
      <c r="AQ17" s="35"/>
      <c r="AR17" s="35"/>
      <c r="AS17" s="35"/>
      <c r="AT17" s="35"/>
      <c r="AU17" s="35"/>
      <c r="AV17" s="35"/>
      <c r="AW17" s="35"/>
      <c r="AX17" s="35"/>
      <c r="AY17" s="35"/>
      <c r="AZ17" s="35"/>
      <c r="BA17" s="35"/>
      <c r="BB17" s="35"/>
      <c r="BC17" s="35"/>
      <c r="BD17" s="35"/>
      <c r="BE17" s="35"/>
      <c r="BF17" s="35"/>
      <c r="BG17" s="35"/>
      <c r="BH17" s="35"/>
      <c r="BI17" s="35"/>
      <c r="BJ17" s="35"/>
      <c r="BK17" s="35"/>
      <c r="BL17" s="35"/>
      <c r="BM17" s="35"/>
      <c r="BN17" s="35"/>
      <c r="BO17" s="35"/>
      <c r="BP17" s="35"/>
      <c r="BQ17" s="35"/>
      <c r="BR17" s="35"/>
      <c r="BS17" s="35"/>
      <c r="BT17" s="35"/>
      <c r="BU17" s="35"/>
      <c r="BV17" s="35"/>
      <c r="BW17" s="35"/>
      <c r="BX17" s="35"/>
      <c r="BY17" s="35"/>
      <c r="BZ17" s="35"/>
      <c r="CA17" s="35"/>
      <c r="CB17" s="35"/>
      <c r="CC17" s="35"/>
      <c r="CD17" s="35"/>
      <c r="CE17" s="35"/>
      <c r="CF17" s="35"/>
      <c r="CG17" s="35"/>
      <c r="CH17" s="35"/>
      <c r="CI17" s="35"/>
      <c r="CJ17" s="35"/>
      <c r="CK17" s="35"/>
      <c r="CL17" s="35"/>
      <c r="CM17" s="35"/>
      <c r="CN17" s="35"/>
      <c r="CO17" s="35"/>
      <c r="CP17" s="35"/>
      <c r="CQ17" s="35"/>
      <c r="CR17" s="35"/>
      <c r="CS17" s="35"/>
      <c r="CT17" s="35"/>
      <c r="CU17" s="35"/>
      <c r="CV17" s="35"/>
      <c r="CW17" s="35"/>
      <c r="CX17" s="35"/>
      <c r="CY17" s="35"/>
      <c r="CZ17" s="35"/>
      <c r="DA17" s="35"/>
      <c r="DB17" s="35"/>
      <c r="DC17" s="35"/>
      <c r="DD17" s="35"/>
      <c r="DE17" s="35"/>
      <c r="DF17" s="35"/>
      <c r="DG17" s="35"/>
      <c r="DH17" s="35"/>
      <c r="DI17" s="35"/>
      <c r="DJ17" s="35"/>
      <c r="DK17" s="35"/>
      <c r="DL17" s="35"/>
      <c r="DM17" s="35"/>
      <c r="DN17" s="35"/>
      <c r="DO17" s="35"/>
      <c r="DP17" s="35"/>
      <c r="DQ17" s="35"/>
      <c r="DR17" s="35"/>
      <c r="DS17" s="35"/>
      <c r="DT17" s="35"/>
      <c r="DU17" s="35"/>
      <c r="DV17" s="35"/>
      <c r="DW17" s="35"/>
      <c r="DX17" s="35"/>
      <c r="DY17" s="35"/>
      <c r="DZ17" s="35"/>
      <c r="EA17" s="35"/>
      <c r="EB17" s="35"/>
      <c r="EC17" s="35"/>
      <c r="ED17" s="35"/>
      <c r="EE17" s="35"/>
      <c r="EF17" s="35"/>
      <c r="EG17" s="35"/>
      <c r="EH17" s="35"/>
      <c r="EI17" s="35"/>
      <c r="EJ17" s="35"/>
      <c r="EK17" s="35"/>
      <c r="EL17" s="35"/>
      <c r="EM17" s="35"/>
      <c r="EN17" s="35"/>
      <c r="EO17" s="35"/>
      <c r="EP17" s="35"/>
      <c r="EQ17" s="35"/>
      <c r="ER17" s="35"/>
      <c r="ES17" s="35"/>
      <c r="ET17" s="35"/>
      <c r="EU17" s="35"/>
      <c r="EV17" s="35"/>
      <c r="EW17" s="35"/>
      <c r="EX17" s="35"/>
      <c r="EY17" s="35"/>
      <c r="EZ17" s="35"/>
      <c r="FA17" s="35"/>
      <c r="FB17" s="35"/>
      <c r="FC17" s="35"/>
      <c r="FD17" s="35"/>
      <c r="FE17" s="35"/>
      <c r="FF17" s="35"/>
      <c r="FG17" s="35"/>
      <c r="FH17" s="35"/>
      <c r="FI17" s="35"/>
      <c r="FJ17" s="35"/>
      <c r="FK17" s="35"/>
      <c r="FL17" s="35"/>
      <c r="FM17" s="35"/>
      <c r="FN17" s="35"/>
      <c r="FO17" s="35"/>
      <c r="FP17" s="35"/>
      <c r="FQ17" s="35"/>
      <c r="FR17" s="35"/>
      <c r="FS17" s="35"/>
      <c r="FT17" s="35"/>
      <c r="FU17" s="35"/>
    </row>
    <row r="18" spans="1:177" s="237" customFormat="1" ht="13.5" customHeight="1" x14ac:dyDescent="0.2">
      <c r="A18" s="560"/>
      <c r="B18" s="563"/>
      <c r="C18" s="563"/>
      <c r="D18" s="563"/>
      <c r="E18" s="566"/>
      <c r="F18" s="566"/>
      <c r="G18" s="566"/>
      <c r="H18" s="572"/>
      <c r="I18" s="575"/>
      <c r="J18" s="584"/>
      <c r="K18" s="581"/>
      <c r="L18" s="581"/>
      <c r="M18" s="578"/>
      <c r="N18" s="581"/>
      <c r="O18" s="569"/>
      <c r="P18" s="569"/>
      <c r="Q18" s="569"/>
      <c r="R18" s="569"/>
      <c r="S18" s="569"/>
      <c r="T18" s="569"/>
      <c r="U18" s="569"/>
      <c r="V18" s="35"/>
      <c r="W18" s="35"/>
      <c r="X18" s="35"/>
      <c r="Y18" s="35"/>
      <c r="Z18" s="35"/>
      <c r="AA18" s="35"/>
      <c r="AB18" s="35"/>
      <c r="AC18" s="35"/>
      <c r="AD18" s="35"/>
      <c r="AE18" s="35"/>
      <c r="AF18" s="35"/>
      <c r="AG18" s="35"/>
      <c r="AH18" s="35"/>
      <c r="AI18" s="35"/>
      <c r="AJ18" s="35"/>
      <c r="AK18" s="35"/>
      <c r="AL18" s="35"/>
      <c r="AM18" s="35"/>
      <c r="AN18" s="35"/>
      <c r="AO18" s="35"/>
      <c r="AP18" s="35"/>
      <c r="AQ18" s="35"/>
      <c r="AR18" s="35"/>
      <c r="AS18" s="35"/>
      <c r="AT18" s="35"/>
      <c r="AU18" s="35"/>
      <c r="AV18" s="35"/>
      <c r="AW18" s="35"/>
      <c r="AX18" s="35"/>
      <c r="AY18" s="35"/>
      <c r="AZ18" s="35"/>
      <c r="BA18" s="35"/>
      <c r="BB18" s="35"/>
      <c r="BC18" s="35"/>
      <c r="BD18" s="35"/>
      <c r="BE18" s="35"/>
      <c r="BF18" s="35"/>
      <c r="BG18" s="35"/>
      <c r="BH18" s="35"/>
      <c r="BI18" s="35"/>
      <c r="BJ18" s="35"/>
      <c r="BK18" s="35"/>
      <c r="BL18" s="35"/>
      <c r="BM18" s="35"/>
      <c r="BN18" s="35"/>
      <c r="BO18" s="35"/>
      <c r="BP18" s="35"/>
      <c r="BQ18" s="35"/>
      <c r="BR18" s="35"/>
      <c r="BS18" s="35"/>
      <c r="BT18" s="35"/>
      <c r="BU18" s="35"/>
      <c r="BV18" s="35"/>
      <c r="BW18" s="35"/>
      <c r="BX18" s="35"/>
      <c r="BY18" s="35"/>
      <c r="BZ18" s="35"/>
      <c r="CA18" s="35"/>
      <c r="CB18" s="35"/>
      <c r="CC18" s="35"/>
      <c r="CD18" s="35"/>
      <c r="CE18" s="35"/>
      <c r="CF18" s="35"/>
      <c r="CG18" s="35"/>
      <c r="CH18" s="35"/>
      <c r="CI18" s="35"/>
      <c r="CJ18" s="35"/>
      <c r="CK18" s="35"/>
      <c r="CL18" s="35"/>
      <c r="CM18" s="35"/>
      <c r="CN18" s="35"/>
      <c r="CO18" s="35"/>
      <c r="CP18" s="35"/>
      <c r="CQ18" s="35"/>
      <c r="CR18" s="35"/>
      <c r="CS18" s="35"/>
      <c r="CT18" s="35"/>
      <c r="CU18" s="35"/>
      <c r="CV18" s="35"/>
      <c r="CW18" s="35"/>
      <c r="CX18" s="35"/>
      <c r="CY18" s="35"/>
      <c r="CZ18" s="35"/>
      <c r="DA18" s="35"/>
      <c r="DB18" s="35"/>
      <c r="DC18" s="35"/>
      <c r="DD18" s="35"/>
      <c r="DE18" s="35"/>
      <c r="DF18" s="35"/>
      <c r="DG18" s="35"/>
      <c r="DH18" s="35"/>
      <c r="DI18" s="35"/>
      <c r="DJ18" s="35"/>
      <c r="DK18" s="35"/>
      <c r="DL18" s="35"/>
      <c r="DM18" s="35"/>
      <c r="DN18" s="35"/>
      <c r="DO18" s="35"/>
      <c r="DP18" s="35"/>
      <c r="DQ18" s="35"/>
      <c r="DR18" s="35"/>
      <c r="DS18" s="35"/>
      <c r="DT18" s="35"/>
      <c r="DU18" s="35"/>
      <c r="DV18" s="35"/>
      <c r="DW18" s="35"/>
      <c r="DX18" s="35"/>
      <c r="DY18" s="35"/>
      <c r="DZ18" s="35"/>
      <c r="EA18" s="35"/>
      <c r="EB18" s="35"/>
      <c r="EC18" s="35"/>
      <c r="ED18" s="35"/>
      <c r="EE18" s="35"/>
      <c r="EF18" s="35"/>
      <c r="EG18" s="35"/>
      <c r="EH18" s="35"/>
      <c r="EI18" s="35"/>
      <c r="EJ18" s="35"/>
      <c r="EK18" s="35"/>
      <c r="EL18" s="35"/>
      <c r="EM18" s="35"/>
      <c r="EN18" s="35"/>
      <c r="EO18" s="35"/>
      <c r="EP18" s="35"/>
      <c r="EQ18" s="35"/>
      <c r="ER18" s="35"/>
      <c r="ES18" s="35"/>
      <c r="ET18" s="35"/>
      <c r="EU18" s="35"/>
      <c r="EV18" s="35"/>
      <c r="EW18" s="35"/>
      <c r="EX18" s="35"/>
      <c r="EY18" s="35"/>
      <c r="EZ18" s="35"/>
      <c r="FA18" s="35"/>
      <c r="FB18" s="35"/>
      <c r="FC18" s="35"/>
      <c r="FD18" s="35"/>
      <c r="FE18" s="35"/>
      <c r="FF18" s="35"/>
      <c r="FG18" s="35"/>
      <c r="FH18" s="35"/>
      <c r="FI18" s="35"/>
      <c r="FJ18" s="35"/>
      <c r="FK18" s="35"/>
      <c r="FL18" s="35"/>
      <c r="FM18" s="35"/>
      <c r="FN18" s="35"/>
      <c r="FO18" s="35"/>
      <c r="FP18" s="35"/>
      <c r="FQ18" s="35"/>
      <c r="FR18" s="35"/>
      <c r="FS18" s="35"/>
      <c r="FT18" s="35"/>
      <c r="FU18" s="35"/>
    </row>
    <row r="19" spans="1:177" s="237" customFormat="1" ht="255.75" customHeight="1" thickBot="1" x14ac:dyDescent="0.25">
      <c r="A19" s="561"/>
      <c r="B19" s="564"/>
      <c r="C19" s="564"/>
      <c r="D19" s="564"/>
      <c r="E19" s="567"/>
      <c r="F19" s="567"/>
      <c r="G19" s="567"/>
      <c r="H19" s="573"/>
      <c r="I19" s="576"/>
      <c r="J19" s="585"/>
      <c r="K19" s="582"/>
      <c r="L19" s="582"/>
      <c r="M19" s="579"/>
      <c r="N19" s="582"/>
      <c r="O19" s="570"/>
      <c r="P19" s="570"/>
      <c r="Q19" s="570"/>
      <c r="R19" s="570"/>
      <c r="S19" s="570"/>
      <c r="T19" s="570"/>
      <c r="U19" s="570"/>
      <c r="V19" s="35"/>
      <c r="W19" s="35"/>
      <c r="X19" s="35"/>
      <c r="Y19" s="35"/>
      <c r="Z19" s="35"/>
      <c r="AA19" s="35"/>
      <c r="AB19" s="35"/>
      <c r="AC19" s="35"/>
      <c r="AD19" s="35"/>
      <c r="AE19" s="35"/>
      <c r="AF19" s="35"/>
      <c r="AG19" s="35"/>
      <c r="AH19" s="35"/>
      <c r="AI19" s="35"/>
      <c r="AJ19" s="35"/>
      <c r="AK19" s="35"/>
      <c r="AL19" s="35"/>
      <c r="AM19" s="35"/>
      <c r="AN19" s="35"/>
      <c r="AO19" s="35"/>
      <c r="AP19" s="35"/>
      <c r="AQ19" s="35"/>
      <c r="AR19" s="35"/>
      <c r="AS19" s="35"/>
      <c r="AT19" s="35"/>
      <c r="AU19" s="35"/>
      <c r="AV19" s="35"/>
      <c r="AW19" s="35"/>
      <c r="AX19" s="35"/>
      <c r="AY19" s="35"/>
      <c r="AZ19" s="35"/>
      <c r="BA19" s="35"/>
      <c r="BB19" s="35"/>
      <c r="BC19" s="35"/>
      <c r="BD19" s="35"/>
      <c r="BE19" s="35"/>
      <c r="BF19" s="35"/>
      <c r="BG19" s="35"/>
      <c r="BH19" s="35"/>
      <c r="BI19" s="35"/>
      <c r="BJ19" s="35"/>
      <c r="BK19" s="35"/>
      <c r="BL19" s="35"/>
      <c r="BM19" s="35"/>
      <c r="BN19" s="35"/>
      <c r="BO19" s="35"/>
      <c r="BP19" s="35"/>
      <c r="BQ19" s="35"/>
      <c r="BR19" s="35"/>
      <c r="BS19" s="35"/>
      <c r="BT19" s="35"/>
      <c r="BU19" s="35"/>
      <c r="BV19" s="35"/>
      <c r="BW19" s="35"/>
      <c r="BX19" s="35"/>
      <c r="BY19" s="35"/>
      <c r="BZ19" s="35"/>
      <c r="CA19" s="35"/>
      <c r="CB19" s="35"/>
      <c r="CC19" s="35"/>
      <c r="CD19" s="35"/>
      <c r="CE19" s="35"/>
      <c r="CF19" s="35"/>
      <c r="CG19" s="35"/>
      <c r="CH19" s="35"/>
      <c r="CI19" s="35"/>
      <c r="CJ19" s="35"/>
      <c r="CK19" s="35"/>
      <c r="CL19" s="35"/>
      <c r="CM19" s="35"/>
      <c r="CN19" s="35"/>
      <c r="CO19" s="35"/>
      <c r="CP19" s="35"/>
      <c r="CQ19" s="35"/>
      <c r="CR19" s="35"/>
      <c r="CS19" s="35"/>
      <c r="CT19" s="35"/>
      <c r="CU19" s="35"/>
      <c r="CV19" s="35"/>
      <c r="CW19" s="35"/>
      <c r="CX19" s="35"/>
      <c r="CY19" s="35"/>
      <c r="CZ19" s="35"/>
      <c r="DA19" s="35"/>
      <c r="DB19" s="35"/>
      <c r="DC19" s="35"/>
      <c r="DD19" s="35"/>
      <c r="DE19" s="35"/>
      <c r="DF19" s="35"/>
      <c r="DG19" s="35"/>
      <c r="DH19" s="35"/>
      <c r="DI19" s="35"/>
      <c r="DJ19" s="35"/>
      <c r="DK19" s="35"/>
      <c r="DL19" s="35"/>
      <c r="DM19" s="35"/>
      <c r="DN19" s="35"/>
      <c r="DO19" s="35"/>
      <c r="DP19" s="35"/>
      <c r="DQ19" s="35"/>
      <c r="DR19" s="35"/>
      <c r="DS19" s="35"/>
      <c r="DT19" s="35"/>
      <c r="DU19" s="35"/>
      <c r="DV19" s="35"/>
      <c r="DW19" s="35"/>
      <c r="DX19" s="35"/>
      <c r="DY19" s="35"/>
      <c r="DZ19" s="35"/>
      <c r="EA19" s="35"/>
      <c r="EB19" s="35"/>
      <c r="EC19" s="35"/>
      <c r="ED19" s="35"/>
      <c r="EE19" s="35"/>
      <c r="EF19" s="35"/>
      <c r="EG19" s="35"/>
      <c r="EH19" s="35"/>
      <c r="EI19" s="35"/>
      <c r="EJ19" s="35"/>
      <c r="EK19" s="35"/>
      <c r="EL19" s="35"/>
      <c r="EM19" s="35"/>
      <c r="EN19" s="35"/>
      <c r="EO19" s="35"/>
      <c r="EP19" s="35"/>
      <c r="EQ19" s="35"/>
      <c r="ER19" s="35"/>
      <c r="ES19" s="35"/>
      <c r="ET19" s="35"/>
      <c r="EU19" s="35"/>
      <c r="EV19" s="35"/>
      <c r="EW19" s="35"/>
      <c r="EX19" s="35"/>
      <c r="EY19" s="35"/>
      <c r="EZ19" s="35"/>
      <c r="FA19" s="35"/>
      <c r="FB19" s="35"/>
      <c r="FC19" s="35"/>
      <c r="FD19" s="35"/>
      <c r="FE19" s="35"/>
      <c r="FF19" s="35"/>
      <c r="FG19" s="35"/>
      <c r="FH19" s="35"/>
      <c r="FI19" s="35"/>
      <c r="FJ19" s="35"/>
      <c r="FK19" s="35"/>
      <c r="FL19" s="35"/>
      <c r="FM19" s="35"/>
      <c r="FN19" s="35"/>
      <c r="FO19" s="35"/>
      <c r="FP19" s="35"/>
      <c r="FQ19" s="35"/>
      <c r="FR19" s="35"/>
      <c r="FS19" s="35"/>
      <c r="FT19" s="35"/>
      <c r="FU19" s="35"/>
    </row>
    <row r="20" spans="1:177" ht="15" customHeight="1" x14ac:dyDescent="0.25">
      <c r="A20" s="559">
        <f>'Mapa Final'!A20</f>
        <v>3</v>
      </c>
      <c r="B20" s="562" t="str">
        <f>'Mapa Final'!B20</f>
        <v xml:space="preserve">Represamiento de procesos Judiciales y/o solicitudes  sin resolver </v>
      </c>
      <c r="C20" s="562" t="str">
        <f>'Mapa Final'!C20</f>
        <v>Afectación en la Prestación del Servicio de Justicia</v>
      </c>
      <c r="D20" s="562" t="str">
        <f>'Mapa Final'!D20</f>
        <v>1.Alto  volumen  de procesos y trámites procesales.
2.Complejidad de los procesos judiciales.
3.Insuficiencia de personal para la carga laboral presentada.
4.Deficiencia en las competencias necesarias del personal asignado. 
5.Insuficiencia o fallas en los equipos (hardware y software) para realizar el trabajo presencial y  virtual.
6.Falta de planeación  para el desarrollo de las tareas propias del despacho y/o centro de servicios.</v>
      </c>
      <c r="E20" s="565" t="str">
        <f>'Mapa Final'!E20</f>
        <v>Alto  volumen  de procesos y  trámites procesales.</v>
      </c>
      <c r="F20" s="565" t="str">
        <f>'Mapa Final'!F20</f>
        <v>Posibilidad de Represamiento de procesos Judiciales y/o solicitudes  sin resolver, debido a alto  volumen  de procesos y  trámites procesales.</v>
      </c>
      <c r="G20" s="565" t="str">
        <f>'Mapa Final'!G20</f>
        <v>Usuarios, productos y prácticas organizacionales</v>
      </c>
      <c r="H20" s="571" t="str">
        <f>'Mapa Final'!I20</f>
        <v>Muy Alta</v>
      </c>
      <c r="I20" s="574" t="str">
        <f>'Mapa Final'!L20</f>
        <v>Moderado</v>
      </c>
      <c r="J20" s="583" t="str">
        <f>'Mapa Final'!N20</f>
        <v xml:space="preserve">Alto </v>
      </c>
      <c r="K20" s="580" t="str">
        <f>'Mapa Final'!AA20</f>
        <v>Media</v>
      </c>
      <c r="L20" s="580" t="str">
        <f>'Mapa Final'!AE20</f>
        <v>Moderado</v>
      </c>
      <c r="M20" s="577" t="str">
        <f>'Mapa Final'!AG20</f>
        <v>Moderado</v>
      </c>
      <c r="N20" s="580" t="str">
        <f>'Mapa Final'!AH20</f>
        <v>Aceptar</v>
      </c>
      <c r="O20" s="568"/>
      <c r="P20" s="568"/>
      <c r="Q20" s="568"/>
      <c r="R20" s="568"/>
      <c r="S20" s="568"/>
      <c r="T20" s="568"/>
      <c r="U20" s="568"/>
      <c r="V20" s="35"/>
      <c r="W20" s="35"/>
    </row>
    <row r="21" spans="1:177" x14ac:dyDescent="0.25">
      <c r="A21" s="560"/>
      <c r="B21" s="563"/>
      <c r="C21" s="563"/>
      <c r="D21" s="563"/>
      <c r="E21" s="566"/>
      <c r="F21" s="566"/>
      <c r="G21" s="566"/>
      <c r="H21" s="572"/>
      <c r="I21" s="575"/>
      <c r="J21" s="584"/>
      <c r="K21" s="581"/>
      <c r="L21" s="581"/>
      <c r="M21" s="578"/>
      <c r="N21" s="581"/>
      <c r="O21" s="569"/>
      <c r="P21" s="569"/>
      <c r="Q21" s="569"/>
      <c r="R21" s="569"/>
      <c r="S21" s="569"/>
      <c r="T21" s="569"/>
      <c r="U21" s="569"/>
      <c r="V21" s="35"/>
      <c r="W21" s="35"/>
    </row>
    <row r="22" spans="1:177" x14ac:dyDescent="0.25">
      <c r="A22" s="560"/>
      <c r="B22" s="563"/>
      <c r="C22" s="563"/>
      <c r="D22" s="563"/>
      <c r="E22" s="566"/>
      <c r="F22" s="566"/>
      <c r="G22" s="566"/>
      <c r="H22" s="572"/>
      <c r="I22" s="575"/>
      <c r="J22" s="584"/>
      <c r="K22" s="581"/>
      <c r="L22" s="581"/>
      <c r="M22" s="578"/>
      <c r="N22" s="581"/>
      <c r="O22" s="569"/>
      <c r="P22" s="569"/>
      <c r="Q22" s="569"/>
      <c r="R22" s="569"/>
      <c r="S22" s="569"/>
      <c r="T22" s="569"/>
      <c r="U22" s="569"/>
      <c r="V22" s="35"/>
      <c r="W22" s="35"/>
    </row>
    <row r="23" spans="1:177" x14ac:dyDescent="0.25">
      <c r="A23" s="560"/>
      <c r="B23" s="563"/>
      <c r="C23" s="563"/>
      <c r="D23" s="563"/>
      <c r="E23" s="566"/>
      <c r="F23" s="566"/>
      <c r="G23" s="566"/>
      <c r="H23" s="572"/>
      <c r="I23" s="575"/>
      <c r="J23" s="584"/>
      <c r="K23" s="581"/>
      <c r="L23" s="581"/>
      <c r="M23" s="578"/>
      <c r="N23" s="581"/>
      <c r="O23" s="569"/>
      <c r="P23" s="569"/>
      <c r="Q23" s="569"/>
      <c r="R23" s="569"/>
      <c r="S23" s="569"/>
      <c r="T23" s="569"/>
      <c r="U23" s="569"/>
      <c r="V23" s="35"/>
      <c r="W23" s="35"/>
    </row>
    <row r="24" spans="1:177" ht="307.5" customHeight="1" thickBot="1" x14ac:dyDescent="0.3">
      <c r="A24" s="561"/>
      <c r="B24" s="564"/>
      <c r="C24" s="564"/>
      <c r="D24" s="564"/>
      <c r="E24" s="567"/>
      <c r="F24" s="567"/>
      <c r="G24" s="567"/>
      <c r="H24" s="573"/>
      <c r="I24" s="576"/>
      <c r="J24" s="585"/>
      <c r="K24" s="582"/>
      <c r="L24" s="582"/>
      <c r="M24" s="579"/>
      <c r="N24" s="582"/>
      <c r="O24" s="570"/>
      <c r="P24" s="570"/>
      <c r="Q24" s="570"/>
      <c r="R24" s="570"/>
      <c r="S24" s="570"/>
      <c r="T24" s="570"/>
      <c r="U24" s="570"/>
      <c r="V24" s="35"/>
      <c r="W24" s="35"/>
    </row>
    <row r="25" spans="1:177" ht="15" customHeight="1" x14ac:dyDescent="0.25">
      <c r="A25" s="559">
        <f>'Mapa Final'!A25</f>
        <v>4</v>
      </c>
      <c r="B25" s="562" t="str">
        <f>'Mapa Final'!B25</f>
        <v xml:space="preserve">Errores o inconsistencia en la información entregada a las partes interesadas.
</v>
      </c>
      <c r="C25" s="562" t="str">
        <f>'Mapa Final'!C25</f>
        <v>Afectación en la Prestación del Servicio de Justicia</v>
      </c>
      <c r="D25" s="562" t="str">
        <f>'Mapa Final'!D25</f>
        <v xml:space="preserve">1. Errores humanos tales como cambiar o invertir letras, números y cualquier dato importante para busquedas, en nombres, cédulas, CUI, NI, etc. al registrar información en los aplicativos Justicia XXI, aplicativos para elaboración de Comunicaciones, Sistema de estadisticas SIERJU-BI y otros.
2. Falta de control y verificación de la información registrada.
3. Falta de comunicación asertiva con los usuarios internos.
</v>
      </c>
      <c r="E25" s="565" t="str">
        <f>'Mapa Final'!E25</f>
        <v>Falta de control y verificación de la información registrada.</v>
      </c>
      <c r="F25" s="565" t="str">
        <f>'Mapa Final'!F25</f>
        <v>Posibilidad de afectación en la prestación del servicio de Justicia debido a la falta de control y verificación de la información registrada.</v>
      </c>
      <c r="G25" s="565" t="str">
        <f>'Mapa Final'!G25</f>
        <v>Usuarios, productos y prácticas organizacionales</v>
      </c>
      <c r="H25" s="571" t="str">
        <f>'Mapa Final'!I25</f>
        <v>Muy Alta</v>
      </c>
      <c r="I25" s="574" t="str">
        <f>'Mapa Final'!L25</f>
        <v>Moderado</v>
      </c>
      <c r="J25" s="583" t="str">
        <f>'Mapa Final'!N25</f>
        <v xml:space="preserve">Alto </v>
      </c>
      <c r="K25" s="580" t="str">
        <f>'Mapa Final'!AA25</f>
        <v>Media</v>
      </c>
      <c r="L25" s="580" t="str">
        <f>'Mapa Final'!AE25</f>
        <v>Moderado</v>
      </c>
      <c r="M25" s="577" t="str">
        <f>'Mapa Final'!AG25</f>
        <v>Moderado</v>
      </c>
      <c r="N25" s="580" t="str">
        <f>'Mapa Final'!AH25</f>
        <v>Evitar</v>
      </c>
      <c r="O25" s="568"/>
      <c r="P25" s="568"/>
      <c r="Q25" s="568"/>
      <c r="R25" s="568"/>
      <c r="S25" s="568"/>
      <c r="T25" s="568"/>
      <c r="U25" s="568"/>
    </row>
    <row r="26" spans="1:177" x14ac:dyDescent="0.25">
      <c r="A26" s="560"/>
      <c r="B26" s="563"/>
      <c r="C26" s="563"/>
      <c r="D26" s="563"/>
      <c r="E26" s="566"/>
      <c r="F26" s="566"/>
      <c r="G26" s="566"/>
      <c r="H26" s="572"/>
      <c r="I26" s="575"/>
      <c r="J26" s="584"/>
      <c r="K26" s="581"/>
      <c r="L26" s="581"/>
      <c r="M26" s="578"/>
      <c r="N26" s="581"/>
      <c r="O26" s="569"/>
      <c r="P26" s="569"/>
      <c r="Q26" s="569"/>
      <c r="R26" s="569"/>
      <c r="S26" s="569"/>
      <c r="T26" s="569"/>
      <c r="U26" s="569"/>
    </row>
    <row r="27" spans="1:177" x14ac:dyDescent="0.25">
      <c r="A27" s="560"/>
      <c r="B27" s="563"/>
      <c r="C27" s="563"/>
      <c r="D27" s="563"/>
      <c r="E27" s="566"/>
      <c r="F27" s="566"/>
      <c r="G27" s="566"/>
      <c r="H27" s="572"/>
      <c r="I27" s="575"/>
      <c r="J27" s="584"/>
      <c r="K27" s="581"/>
      <c r="L27" s="581"/>
      <c r="M27" s="578"/>
      <c r="N27" s="581"/>
      <c r="O27" s="569"/>
      <c r="P27" s="569"/>
      <c r="Q27" s="569"/>
      <c r="R27" s="569"/>
      <c r="S27" s="569"/>
      <c r="T27" s="569"/>
      <c r="U27" s="569"/>
    </row>
    <row r="28" spans="1:177" x14ac:dyDescent="0.25">
      <c r="A28" s="560"/>
      <c r="B28" s="563"/>
      <c r="C28" s="563"/>
      <c r="D28" s="563"/>
      <c r="E28" s="566"/>
      <c r="F28" s="566"/>
      <c r="G28" s="566"/>
      <c r="H28" s="572"/>
      <c r="I28" s="575"/>
      <c r="J28" s="584"/>
      <c r="K28" s="581"/>
      <c r="L28" s="581"/>
      <c r="M28" s="578"/>
      <c r="N28" s="581"/>
      <c r="O28" s="569"/>
      <c r="P28" s="569"/>
      <c r="Q28" s="569"/>
      <c r="R28" s="569"/>
      <c r="S28" s="569"/>
      <c r="T28" s="569"/>
      <c r="U28" s="569"/>
    </row>
    <row r="29" spans="1:177" ht="254.25" customHeight="1" thickBot="1" x14ac:dyDescent="0.3">
      <c r="A29" s="561"/>
      <c r="B29" s="564"/>
      <c r="C29" s="564"/>
      <c r="D29" s="564"/>
      <c r="E29" s="567"/>
      <c r="F29" s="567"/>
      <c r="G29" s="567"/>
      <c r="H29" s="573"/>
      <c r="I29" s="576"/>
      <c r="J29" s="585"/>
      <c r="K29" s="582"/>
      <c r="L29" s="582"/>
      <c r="M29" s="579"/>
      <c r="N29" s="582"/>
      <c r="O29" s="570"/>
      <c r="P29" s="570"/>
      <c r="Q29" s="570"/>
      <c r="R29" s="570"/>
      <c r="S29" s="570"/>
      <c r="T29" s="570"/>
      <c r="U29" s="570"/>
    </row>
    <row r="30" spans="1:177" ht="15" customHeight="1" x14ac:dyDescent="0.25">
      <c r="A30" s="559">
        <f>'Mapa Final'!A30</f>
        <v>5</v>
      </c>
      <c r="B30" s="562" t="str">
        <f>'Mapa Final'!B30</f>
        <v>Inconsistencias en el reparto de procesos</v>
      </c>
      <c r="C30" s="562" t="str">
        <f>'Mapa Final'!C30</f>
        <v>Reputacional (Corrupción)</v>
      </c>
      <c r="D30" s="562" t="str">
        <f>'Mapa Final'!D30</f>
        <v xml:space="preserve">1. Errores en el diligenciamiento del software para realizar el reparto de procesos.
2.Incumplimiento del procedimiento de reparto.
3.Falencia en la verificación y seguimiento a los repartos realizados.
4. Falta de personal para atender el  volúmen de solicitudes recibidas. 
5. Falta de comunicación y oportunidad para actualizar las novedades de los juzgados.
</v>
      </c>
      <c r="E30" s="565" t="str">
        <f>'Mapa Final'!E30</f>
        <v>Falencia en la verificación y seguimiento a los repartos realizados.</v>
      </c>
      <c r="F30" s="565" t="str">
        <f>'Mapa Final'!F30</f>
        <v>Posibilidad de afectación a la reputación y transparencia debido a falencia en la verificación y seguimiento a los repartos realizados.</v>
      </c>
      <c r="G30" s="565" t="str">
        <f>'Mapa Final'!G30</f>
        <v>Ejecución y Administración de Procesos</v>
      </c>
      <c r="H30" s="571" t="str">
        <f>'Mapa Final'!I30</f>
        <v>Muy Alta</v>
      </c>
      <c r="I30" s="574" t="str">
        <f>'Mapa Final'!L30</f>
        <v>Moderado</v>
      </c>
      <c r="J30" s="583" t="str">
        <f>'Mapa Final'!N30</f>
        <v xml:space="preserve">Alto </v>
      </c>
      <c r="K30" s="580" t="str">
        <f>'Mapa Final'!AA30</f>
        <v>Media</v>
      </c>
      <c r="L30" s="580" t="str">
        <f>'Mapa Final'!AE30</f>
        <v>Moderado</v>
      </c>
      <c r="M30" s="577" t="str">
        <f>'Mapa Final'!AG30</f>
        <v>Moderado</v>
      </c>
      <c r="N30" s="580" t="str">
        <f>'Mapa Final'!AH30</f>
        <v>Evitar</v>
      </c>
      <c r="O30" s="568"/>
      <c r="P30" s="568"/>
      <c r="Q30" s="568"/>
      <c r="R30" s="568"/>
      <c r="S30" s="568"/>
      <c r="T30" s="568"/>
      <c r="U30" s="568"/>
    </row>
    <row r="31" spans="1:177" x14ac:dyDescent="0.25">
      <c r="A31" s="560"/>
      <c r="B31" s="563"/>
      <c r="C31" s="563"/>
      <c r="D31" s="563"/>
      <c r="E31" s="566"/>
      <c r="F31" s="566"/>
      <c r="G31" s="566"/>
      <c r="H31" s="572"/>
      <c r="I31" s="575"/>
      <c r="J31" s="584"/>
      <c r="K31" s="581"/>
      <c r="L31" s="581"/>
      <c r="M31" s="578"/>
      <c r="N31" s="581"/>
      <c r="O31" s="569"/>
      <c r="P31" s="569"/>
      <c r="Q31" s="569"/>
      <c r="R31" s="569"/>
      <c r="S31" s="569"/>
      <c r="T31" s="569"/>
      <c r="U31" s="569"/>
    </row>
    <row r="32" spans="1:177" x14ac:dyDescent="0.25">
      <c r="A32" s="560"/>
      <c r="B32" s="563"/>
      <c r="C32" s="563"/>
      <c r="D32" s="563"/>
      <c r="E32" s="566"/>
      <c r="F32" s="566"/>
      <c r="G32" s="566"/>
      <c r="H32" s="572"/>
      <c r="I32" s="575"/>
      <c r="J32" s="584"/>
      <c r="K32" s="581"/>
      <c r="L32" s="581"/>
      <c r="M32" s="578"/>
      <c r="N32" s="581"/>
      <c r="O32" s="569"/>
      <c r="P32" s="569"/>
      <c r="Q32" s="569"/>
      <c r="R32" s="569"/>
      <c r="S32" s="569"/>
      <c r="T32" s="569"/>
      <c r="U32" s="569"/>
    </row>
    <row r="33" spans="1:21" x14ac:dyDescent="0.25">
      <c r="A33" s="560"/>
      <c r="B33" s="563"/>
      <c r="C33" s="563"/>
      <c r="D33" s="563"/>
      <c r="E33" s="566"/>
      <c r="F33" s="566"/>
      <c r="G33" s="566"/>
      <c r="H33" s="572"/>
      <c r="I33" s="575"/>
      <c r="J33" s="584"/>
      <c r="K33" s="581"/>
      <c r="L33" s="581"/>
      <c r="M33" s="578"/>
      <c r="N33" s="581"/>
      <c r="O33" s="569"/>
      <c r="P33" s="569"/>
      <c r="Q33" s="569"/>
      <c r="R33" s="569"/>
      <c r="S33" s="569"/>
      <c r="T33" s="569"/>
      <c r="U33" s="569"/>
    </row>
    <row r="34" spans="1:21" ht="230.25" customHeight="1" thickBot="1" x14ac:dyDescent="0.3">
      <c r="A34" s="561"/>
      <c r="B34" s="564"/>
      <c r="C34" s="564"/>
      <c r="D34" s="564"/>
      <c r="E34" s="567"/>
      <c r="F34" s="567"/>
      <c r="G34" s="567"/>
      <c r="H34" s="573"/>
      <c r="I34" s="576"/>
      <c r="J34" s="585"/>
      <c r="K34" s="582"/>
      <c r="L34" s="582"/>
      <c r="M34" s="579"/>
      <c r="N34" s="582"/>
      <c r="O34" s="570"/>
      <c r="P34" s="570"/>
      <c r="Q34" s="570"/>
      <c r="R34" s="570"/>
      <c r="S34" s="570"/>
      <c r="T34" s="570"/>
      <c r="U34" s="570"/>
    </row>
    <row r="35" spans="1:21" ht="15" customHeight="1" x14ac:dyDescent="0.25">
      <c r="A35" s="559">
        <f>'Mapa Final'!A35</f>
        <v>6</v>
      </c>
      <c r="B35" s="562" t="str">
        <f>'Mapa Final'!B35</f>
        <v>Error en las notificaciones judiicales</v>
      </c>
      <c r="C35" s="562" t="str">
        <f>'Mapa Final'!C35</f>
        <v>Afectación en la Prestación del Servicio de Justicia</v>
      </c>
      <c r="D35" s="562" t="str">
        <f>'Mapa Final'!D35</f>
        <v xml:space="preserve">1. Falta de información pertinente para realizar la notificación.
3. Direcciones físicas o electrónicas  de las partes interesadas erradas. 
4.  Falta de seguimiento y control al cumplimiento efectivo de la actividad asignada.
5. Falta de recursos, medios electrònicos y tecnològicos para el cumplimiento de la actividad.  
 </v>
      </c>
      <c r="E35" s="565" t="str">
        <f>'Mapa Final'!E35</f>
        <v xml:space="preserve">
Falta de información correcta para realizar la notificación oportunamente.
</v>
      </c>
      <c r="F35" s="565" t="str">
        <f>'Mapa Final'!F35</f>
        <v>Posibilidad de afectación en la Prestación del Servicio de Justicia debido a la 
falta de información correcta para realizar la notificación oportunamente.</v>
      </c>
      <c r="G35" s="565" t="str">
        <f>'Mapa Final'!G35</f>
        <v>Usuarios, productos y prácticas organizacionales</v>
      </c>
      <c r="H35" s="571" t="str">
        <f>'Mapa Final'!I35</f>
        <v>Muy Alta</v>
      </c>
      <c r="I35" s="574" t="str">
        <f>'Mapa Final'!L35</f>
        <v>Moderado</v>
      </c>
      <c r="J35" s="583" t="str">
        <f>'Mapa Final'!N35</f>
        <v xml:space="preserve">Alto </v>
      </c>
      <c r="K35" s="580" t="str">
        <f>'Mapa Final'!AA35</f>
        <v>Media</v>
      </c>
      <c r="L35" s="580" t="str">
        <f>'Mapa Final'!AE35</f>
        <v>Moderado</v>
      </c>
      <c r="M35" s="577" t="str">
        <f>'Mapa Final'!AG35</f>
        <v>Moderado</v>
      </c>
      <c r="N35" s="580" t="str">
        <f>'Mapa Final'!AH35</f>
        <v>Evitar</v>
      </c>
      <c r="O35" s="568"/>
      <c r="P35" s="568"/>
      <c r="Q35" s="568"/>
      <c r="R35" s="568"/>
      <c r="S35" s="568"/>
      <c r="T35" s="568"/>
      <c r="U35" s="568"/>
    </row>
    <row r="36" spans="1:21" x14ac:dyDescent="0.25">
      <c r="A36" s="560"/>
      <c r="B36" s="563"/>
      <c r="C36" s="563"/>
      <c r="D36" s="563"/>
      <c r="E36" s="566"/>
      <c r="F36" s="566"/>
      <c r="G36" s="566"/>
      <c r="H36" s="572"/>
      <c r="I36" s="575"/>
      <c r="J36" s="584"/>
      <c r="K36" s="581"/>
      <c r="L36" s="581"/>
      <c r="M36" s="578"/>
      <c r="N36" s="581"/>
      <c r="O36" s="569"/>
      <c r="P36" s="569"/>
      <c r="Q36" s="569"/>
      <c r="R36" s="569"/>
      <c r="S36" s="569"/>
      <c r="T36" s="569"/>
      <c r="U36" s="569"/>
    </row>
    <row r="37" spans="1:21" x14ac:dyDescent="0.25">
      <c r="A37" s="560"/>
      <c r="B37" s="563"/>
      <c r="C37" s="563"/>
      <c r="D37" s="563"/>
      <c r="E37" s="566"/>
      <c r="F37" s="566"/>
      <c r="G37" s="566"/>
      <c r="H37" s="572"/>
      <c r="I37" s="575"/>
      <c r="J37" s="584"/>
      <c r="K37" s="581"/>
      <c r="L37" s="581"/>
      <c r="M37" s="578"/>
      <c r="N37" s="581"/>
      <c r="O37" s="569"/>
      <c r="P37" s="569"/>
      <c r="Q37" s="569"/>
      <c r="R37" s="569"/>
      <c r="S37" s="569"/>
      <c r="T37" s="569"/>
      <c r="U37" s="569"/>
    </row>
    <row r="38" spans="1:21" x14ac:dyDescent="0.25">
      <c r="A38" s="560"/>
      <c r="B38" s="563"/>
      <c r="C38" s="563"/>
      <c r="D38" s="563"/>
      <c r="E38" s="566"/>
      <c r="F38" s="566"/>
      <c r="G38" s="566"/>
      <c r="H38" s="572"/>
      <c r="I38" s="575"/>
      <c r="J38" s="584"/>
      <c r="K38" s="581"/>
      <c r="L38" s="581"/>
      <c r="M38" s="578"/>
      <c r="N38" s="581"/>
      <c r="O38" s="569"/>
      <c r="P38" s="569"/>
      <c r="Q38" s="569"/>
      <c r="R38" s="569"/>
      <c r="S38" s="569"/>
      <c r="T38" s="569"/>
      <c r="U38" s="569"/>
    </row>
    <row r="39" spans="1:21" ht="234.75" customHeight="1" thickBot="1" x14ac:dyDescent="0.3">
      <c r="A39" s="561"/>
      <c r="B39" s="564"/>
      <c r="C39" s="564"/>
      <c r="D39" s="564"/>
      <c r="E39" s="567"/>
      <c r="F39" s="567"/>
      <c r="G39" s="567"/>
      <c r="H39" s="573"/>
      <c r="I39" s="576"/>
      <c r="J39" s="585"/>
      <c r="K39" s="582"/>
      <c r="L39" s="582"/>
      <c r="M39" s="579"/>
      <c r="N39" s="582"/>
      <c r="O39" s="570"/>
      <c r="P39" s="570"/>
      <c r="Q39" s="570"/>
      <c r="R39" s="570"/>
      <c r="S39" s="570"/>
      <c r="T39" s="570"/>
      <c r="U39" s="570"/>
    </row>
    <row r="40" spans="1:21" x14ac:dyDescent="0.25">
      <c r="A40" s="559">
        <f>'Mapa Final'!A40</f>
        <v>7</v>
      </c>
      <c r="B40" s="562" t="str">
        <f>'Mapa Final'!B40</f>
        <v>Pérdida de documentos</v>
      </c>
      <c r="C40" s="562" t="str">
        <f>'Mapa Final'!C40</f>
        <v>Afectación en la Prestación del Servicio de Justicia</v>
      </c>
      <c r="D40" s="562" t="str">
        <f>'Mapa Final'!D40</f>
        <v>1. Falta de implementación del expediente electrónico en todas las dependencias y juzgados.
2.Falta de software institucional estandarizado para la especialidad para el control del archivo de documentos tanto físicos como virtuales.
3.Desconocimiento e inaplicabilidad de las Tablas de Retención Documental (TRD)
4.Volumen excesivo de ingreso de expedientes para el personal asignado,  generando demoras en la organización de los expedientes.
5. Carencia de organización documental</v>
      </c>
      <c r="E40" s="565" t="str">
        <f>'Mapa Final'!E40</f>
        <v>Extravío de documentos temporal o definitivo de los procesos judiciales</v>
      </c>
      <c r="F40" s="565" t="str">
        <f>'Mapa Final'!F40</f>
        <v>Posibilidad de la afectación en la Prestación del Servicio de Justicia debido al extravío de documentos temporal o definitivo de los procesos judiciales</v>
      </c>
      <c r="G40" s="565" t="str">
        <f>'Mapa Final'!G40</f>
        <v>Usuarios, productos y prácticas organizacionales</v>
      </c>
      <c r="H40" s="571" t="str">
        <f>'Mapa Final'!I40</f>
        <v>Muy Alta</v>
      </c>
      <c r="I40" s="574" t="str">
        <f>'Mapa Final'!L40</f>
        <v>Mayor</v>
      </c>
      <c r="J40" s="583" t="str">
        <f>'Mapa Final'!N40</f>
        <v xml:space="preserve">Alto </v>
      </c>
      <c r="K40" s="580" t="str">
        <f>'Mapa Final'!AA40</f>
        <v>Media</v>
      </c>
      <c r="L40" s="580" t="str">
        <f>'Mapa Final'!AE40</f>
        <v>Mayor</v>
      </c>
      <c r="M40" s="577" t="str">
        <f>'Mapa Final'!AG40</f>
        <v xml:space="preserve">Alto </v>
      </c>
      <c r="N40" s="580" t="str">
        <f>'Mapa Final'!AH40</f>
        <v>Evitar</v>
      </c>
      <c r="O40" s="568"/>
      <c r="P40" s="568"/>
      <c r="Q40" s="568"/>
      <c r="R40" s="568"/>
      <c r="S40" s="568"/>
      <c r="T40" s="568"/>
      <c r="U40" s="568"/>
    </row>
    <row r="41" spans="1:21" x14ac:dyDescent="0.25">
      <c r="A41" s="560"/>
      <c r="B41" s="563"/>
      <c r="C41" s="563"/>
      <c r="D41" s="563"/>
      <c r="E41" s="566"/>
      <c r="F41" s="566"/>
      <c r="G41" s="566"/>
      <c r="H41" s="572"/>
      <c r="I41" s="575"/>
      <c r="J41" s="584"/>
      <c r="K41" s="581"/>
      <c r="L41" s="581"/>
      <c r="M41" s="578"/>
      <c r="N41" s="581"/>
      <c r="O41" s="569"/>
      <c r="P41" s="569"/>
      <c r="Q41" s="569"/>
      <c r="R41" s="569"/>
      <c r="S41" s="569"/>
      <c r="T41" s="569"/>
      <c r="U41" s="569"/>
    </row>
    <row r="42" spans="1:21" x14ac:dyDescent="0.25">
      <c r="A42" s="560"/>
      <c r="B42" s="563"/>
      <c r="C42" s="563"/>
      <c r="D42" s="563"/>
      <c r="E42" s="566"/>
      <c r="F42" s="566"/>
      <c r="G42" s="566"/>
      <c r="H42" s="572"/>
      <c r="I42" s="575"/>
      <c r="J42" s="584"/>
      <c r="K42" s="581"/>
      <c r="L42" s="581"/>
      <c r="M42" s="578"/>
      <c r="N42" s="581"/>
      <c r="O42" s="569"/>
      <c r="P42" s="569"/>
      <c r="Q42" s="569"/>
      <c r="R42" s="569"/>
      <c r="S42" s="569"/>
      <c r="T42" s="569"/>
      <c r="U42" s="569"/>
    </row>
    <row r="43" spans="1:21" x14ac:dyDescent="0.25">
      <c r="A43" s="560"/>
      <c r="B43" s="563"/>
      <c r="C43" s="563"/>
      <c r="D43" s="563"/>
      <c r="E43" s="566"/>
      <c r="F43" s="566"/>
      <c r="G43" s="566"/>
      <c r="H43" s="572"/>
      <c r="I43" s="575"/>
      <c r="J43" s="584"/>
      <c r="K43" s="581"/>
      <c r="L43" s="581"/>
      <c r="M43" s="578"/>
      <c r="N43" s="581"/>
      <c r="O43" s="569"/>
      <c r="P43" s="569"/>
      <c r="Q43" s="569"/>
      <c r="R43" s="569"/>
      <c r="S43" s="569"/>
      <c r="T43" s="569"/>
      <c r="U43" s="569"/>
    </row>
    <row r="44" spans="1:21" ht="194.25" customHeight="1" thickBot="1" x14ac:dyDescent="0.3">
      <c r="A44" s="561"/>
      <c r="B44" s="564"/>
      <c r="C44" s="564"/>
      <c r="D44" s="564"/>
      <c r="E44" s="567"/>
      <c r="F44" s="567"/>
      <c r="G44" s="567"/>
      <c r="H44" s="573"/>
      <c r="I44" s="576"/>
      <c r="J44" s="585"/>
      <c r="K44" s="582"/>
      <c r="L44" s="582"/>
      <c r="M44" s="579"/>
      <c r="N44" s="582"/>
      <c r="O44" s="570"/>
      <c r="P44" s="570"/>
      <c r="Q44" s="570"/>
      <c r="R44" s="570"/>
      <c r="S44" s="570"/>
      <c r="T44" s="570"/>
      <c r="U44" s="570"/>
    </row>
    <row r="45" spans="1:21" x14ac:dyDescent="0.25">
      <c r="A45" s="559">
        <f>'Mapa Final'!A45</f>
        <v>8</v>
      </c>
      <c r="B45" s="562" t="str">
        <f>'Mapa Final'!B45</f>
        <v>Corrupción</v>
      </c>
      <c r="C45" s="562" t="str">
        <f>'Mapa Final'!C45</f>
        <v>Reputacional (Corrupción)</v>
      </c>
      <c r="D45" s="562" t="str">
        <f>'Mapa Final'!D45</f>
        <v xml:space="preserve">1.Insuficientes programas de capacitación para la toma de conciencia debido al desconocimiento de l ley antisoborno (ISO 37001:2016) y   de los  valores y principios propios de la entidad.
2. Desconocimiento del Código de Etica y Buen Gobierno.    
3.Carencia de valores, etica, compromiso  y transparencia de algunos servidores.
4.Deficiencia del control y seguimiento de la gestión ejercida por los servidores judiciales.
5.Obtención de beneficios propios </v>
      </c>
      <c r="E45" s="565" t="str">
        <f>'Mapa Final'!E45</f>
        <v xml:space="preserve">Carencia de valores, etica, compromiso  y transparencia de algunos servidores. </v>
      </c>
      <c r="F45" s="565" t="str">
        <f>'Mapa Final'!F45</f>
        <v>Posibilidad de actos indebidos de  los servidores judiciales debido a  la carencia  de valores, etica, compromiso  y transparencia de algunos servidores.</v>
      </c>
      <c r="G45" s="565" t="str">
        <f>'Mapa Final'!G45</f>
        <v>Fraude Interno</v>
      </c>
      <c r="H45" s="571" t="str">
        <f>'Mapa Final'!I45</f>
        <v>Muy Alta</v>
      </c>
      <c r="I45" s="574" t="str">
        <f>'Mapa Final'!L45</f>
        <v>Mayor</v>
      </c>
      <c r="J45" s="583" t="str">
        <f>'Mapa Final'!N45</f>
        <v xml:space="preserve">Alto </v>
      </c>
      <c r="K45" s="580" t="str">
        <f>'Mapa Final'!AA45</f>
        <v>Media</v>
      </c>
      <c r="L45" s="580" t="str">
        <f>'Mapa Final'!AE45</f>
        <v>Mayor</v>
      </c>
      <c r="M45" s="577" t="str">
        <f>'Mapa Final'!AG45</f>
        <v xml:space="preserve">Alto </v>
      </c>
      <c r="N45" s="580" t="str">
        <f>'Mapa Final'!AH45</f>
        <v>Evitar</v>
      </c>
      <c r="O45" s="568"/>
      <c r="P45" s="568"/>
      <c r="Q45" s="568"/>
      <c r="R45" s="568"/>
      <c r="S45" s="568"/>
      <c r="T45" s="568"/>
      <c r="U45" s="568"/>
    </row>
    <row r="46" spans="1:21" x14ac:dyDescent="0.25">
      <c r="A46" s="560"/>
      <c r="B46" s="563"/>
      <c r="C46" s="563"/>
      <c r="D46" s="563"/>
      <c r="E46" s="566"/>
      <c r="F46" s="566"/>
      <c r="G46" s="566"/>
      <c r="H46" s="572"/>
      <c r="I46" s="575"/>
      <c r="J46" s="584"/>
      <c r="K46" s="581"/>
      <c r="L46" s="581"/>
      <c r="M46" s="578"/>
      <c r="N46" s="581"/>
      <c r="O46" s="569"/>
      <c r="P46" s="569"/>
      <c r="Q46" s="569"/>
      <c r="R46" s="569"/>
      <c r="S46" s="569"/>
      <c r="T46" s="569"/>
      <c r="U46" s="569"/>
    </row>
    <row r="47" spans="1:21" x14ac:dyDescent="0.25">
      <c r="A47" s="560"/>
      <c r="B47" s="563"/>
      <c r="C47" s="563"/>
      <c r="D47" s="563"/>
      <c r="E47" s="566"/>
      <c r="F47" s="566"/>
      <c r="G47" s="566"/>
      <c r="H47" s="572"/>
      <c r="I47" s="575"/>
      <c r="J47" s="584"/>
      <c r="K47" s="581"/>
      <c r="L47" s="581"/>
      <c r="M47" s="578"/>
      <c r="N47" s="581"/>
      <c r="O47" s="569"/>
      <c r="P47" s="569"/>
      <c r="Q47" s="569"/>
      <c r="R47" s="569"/>
      <c r="S47" s="569"/>
      <c r="T47" s="569"/>
      <c r="U47" s="569"/>
    </row>
    <row r="48" spans="1:21" x14ac:dyDescent="0.25">
      <c r="A48" s="560"/>
      <c r="B48" s="563"/>
      <c r="C48" s="563"/>
      <c r="D48" s="563"/>
      <c r="E48" s="566"/>
      <c r="F48" s="566"/>
      <c r="G48" s="566"/>
      <c r="H48" s="572"/>
      <c r="I48" s="575"/>
      <c r="J48" s="584"/>
      <c r="K48" s="581"/>
      <c r="L48" s="581"/>
      <c r="M48" s="578"/>
      <c r="N48" s="581"/>
      <c r="O48" s="569"/>
      <c r="P48" s="569"/>
      <c r="Q48" s="569"/>
      <c r="R48" s="569"/>
      <c r="S48" s="569"/>
      <c r="T48" s="569"/>
      <c r="U48" s="569"/>
    </row>
    <row r="49" spans="1:21" ht="188.25" customHeight="1" thickBot="1" x14ac:dyDescent="0.3">
      <c r="A49" s="561"/>
      <c r="B49" s="564"/>
      <c r="C49" s="564"/>
      <c r="D49" s="564"/>
      <c r="E49" s="567"/>
      <c r="F49" s="567"/>
      <c r="G49" s="567"/>
      <c r="H49" s="573"/>
      <c r="I49" s="576"/>
      <c r="J49" s="585"/>
      <c r="K49" s="582"/>
      <c r="L49" s="582"/>
      <c r="M49" s="579"/>
      <c r="N49" s="582"/>
      <c r="O49" s="570"/>
      <c r="P49" s="570"/>
      <c r="Q49" s="570"/>
      <c r="R49" s="570"/>
      <c r="S49" s="570"/>
      <c r="T49" s="570"/>
      <c r="U49" s="570"/>
    </row>
    <row r="50" spans="1:21" x14ac:dyDescent="0.25">
      <c r="A50" s="559">
        <f>'Mapa Final'!A50</f>
        <v>9</v>
      </c>
      <c r="B50" s="562" t="str">
        <f>'Mapa Final'!B50</f>
        <v>Interrupción o demora en el Servicio Público de Administrar  Justicia</v>
      </c>
      <c r="C50" s="562" t="str">
        <f>'Mapa Final'!C50</f>
        <v>Afectación en la Prestación del Servicio de Justicia</v>
      </c>
      <c r="D50" s="562" t="str">
        <f>'Mapa Final'!D50</f>
        <v>1. Paro por sindicato
2. Huelgas, protestas ciudadana
3. Disturbios o hechos violentos
4.Pandemia
5.Emergencias Ambientales</v>
      </c>
      <c r="E50" s="565" t="str">
        <f>'Mapa Final'!E50</f>
        <v>Suceso de fuerza mayor que imposibilitan la gestión judicial</v>
      </c>
      <c r="F50" s="565" t="str">
        <f>'Mapa Final'!F50</f>
        <v>Posibilidad de  afectación en la Prestación del Servicio de Justicia debido a un suceso de fuerza mayor que imposibilita la gestión judicial</v>
      </c>
      <c r="G50" s="565" t="str">
        <f>'Mapa Final'!G50</f>
        <v>Usuarios, productos y prácticas organizacionales</v>
      </c>
      <c r="H50" s="571" t="str">
        <f>'Mapa Final'!I50</f>
        <v>Muy Alta</v>
      </c>
      <c r="I50" s="574" t="str">
        <f>'Mapa Final'!L50</f>
        <v>Moderado</v>
      </c>
      <c r="J50" s="583" t="str">
        <f>'Mapa Final'!N50</f>
        <v xml:space="preserve">Alto </v>
      </c>
      <c r="K50" s="580" t="str">
        <f>'Mapa Final'!AA50</f>
        <v>Media</v>
      </c>
      <c r="L50" s="580" t="str">
        <f>'Mapa Final'!AE50</f>
        <v>Moderado</v>
      </c>
      <c r="M50" s="577" t="str">
        <f>'Mapa Final'!AG50</f>
        <v>Moderado</v>
      </c>
      <c r="N50" s="580" t="str">
        <f>'Mapa Final'!AH50</f>
        <v>Aceptar</v>
      </c>
      <c r="O50" s="568"/>
      <c r="P50" s="568"/>
      <c r="Q50" s="568"/>
      <c r="R50" s="568"/>
      <c r="S50" s="568"/>
      <c r="T50" s="568"/>
      <c r="U50" s="568"/>
    </row>
    <row r="51" spans="1:21" x14ac:dyDescent="0.25">
      <c r="A51" s="560"/>
      <c r="B51" s="563"/>
      <c r="C51" s="563"/>
      <c r="D51" s="563"/>
      <c r="E51" s="566"/>
      <c r="F51" s="566"/>
      <c r="G51" s="566"/>
      <c r="H51" s="572"/>
      <c r="I51" s="575"/>
      <c r="J51" s="584"/>
      <c r="K51" s="581"/>
      <c r="L51" s="581"/>
      <c r="M51" s="578"/>
      <c r="N51" s="581"/>
      <c r="O51" s="569"/>
      <c r="P51" s="569"/>
      <c r="Q51" s="569"/>
      <c r="R51" s="569"/>
      <c r="S51" s="569"/>
      <c r="T51" s="569"/>
      <c r="U51" s="569"/>
    </row>
    <row r="52" spans="1:21" x14ac:dyDescent="0.25">
      <c r="A52" s="560"/>
      <c r="B52" s="563"/>
      <c r="C52" s="563"/>
      <c r="D52" s="563"/>
      <c r="E52" s="566"/>
      <c r="F52" s="566"/>
      <c r="G52" s="566"/>
      <c r="H52" s="572"/>
      <c r="I52" s="575"/>
      <c r="J52" s="584"/>
      <c r="K52" s="581"/>
      <c r="L52" s="581"/>
      <c r="M52" s="578"/>
      <c r="N52" s="581"/>
      <c r="O52" s="569"/>
      <c r="P52" s="569"/>
      <c r="Q52" s="569"/>
      <c r="R52" s="569"/>
      <c r="S52" s="569"/>
      <c r="T52" s="569"/>
      <c r="U52" s="569"/>
    </row>
    <row r="53" spans="1:21" x14ac:dyDescent="0.25">
      <c r="A53" s="560"/>
      <c r="B53" s="563"/>
      <c r="C53" s="563"/>
      <c r="D53" s="563"/>
      <c r="E53" s="566"/>
      <c r="F53" s="566"/>
      <c r="G53" s="566"/>
      <c r="H53" s="572"/>
      <c r="I53" s="575"/>
      <c r="J53" s="584"/>
      <c r="K53" s="581"/>
      <c r="L53" s="581"/>
      <c r="M53" s="578"/>
      <c r="N53" s="581"/>
      <c r="O53" s="569"/>
      <c r="P53" s="569"/>
      <c r="Q53" s="569"/>
      <c r="R53" s="569"/>
      <c r="S53" s="569"/>
      <c r="T53" s="569"/>
      <c r="U53" s="569"/>
    </row>
    <row r="54" spans="1:21" ht="56.25" customHeight="1" thickBot="1" x14ac:dyDescent="0.3">
      <c r="A54" s="561"/>
      <c r="B54" s="564"/>
      <c r="C54" s="564"/>
      <c r="D54" s="564"/>
      <c r="E54" s="567"/>
      <c r="F54" s="567"/>
      <c r="G54" s="567"/>
      <c r="H54" s="573"/>
      <c r="I54" s="576"/>
      <c r="J54" s="585"/>
      <c r="K54" s="582"/>
      <c r="L54" s="582"/>
      <c r="M54" s="579"/>
      <c r="N54" s="582"/>
      <c r="O54" s="570"/>
      <c r="P54" s="570"/>
      <c r="Q54" s="570"/>
      <c r="R54" s="570"/>
      <c r="S54" s="570"/>
      <c r="T54" s="570"/>
      <c r="U54" s="570"/>
    </row>
    <row r="55" spans="1:21" x14ac:dyDescent="0.25">
      <c r="A55" s="559">
        <f>'Mapa Final'!A55</f>
        <v>10</v>
      </c>
      <c r="B55" s="562" t="str">
        <f>'Mapa Final'!B55</f>
        <v>Inaplicabilidad de la normavidad ambiental vigente</v>
      </c>
      <c r="C55" s="562" t="str">
        <f>'Mapa Final'!C55</f>
        <v>Afectación Ambiental</v>
      </c>
      <c r="D55" s="562" t="str">
        <f>'Mapa Final'!D55</f>
        <v>1. Falta de socialización del Acuerdo PSAA14-10160. 
2.Baja participación de los funcionarios y servidores judiciales en las actividades de formación en el Sistema de Gestión Ambiental
3.Uso de correos no institucionales, que no permiten la llegada de campañas enviadas por correos masivos
4.  Poco compromiso en la aplicabilidad y formación de la cultura ambiental
5. Carencia del liderazgo en el Sistema de Gestión Ambiental</v>
      </c>
      <c r="E55" s="565" t="str">
        <f>'Mapa Final'!E55</f>
        <v>Desconocimiento de los lineamientos ambientales y normatividad vigente ambiental</v>
      </c>
      <c r="F55" s="565" t="str">
        <f>'Mapa Final'!F55</f>
        <v>Posibilidad de afectación ambiental debido al desconocimiento de las lineamientos ambientales y normatividad vigente ambiental</v>
      </c>
      <c r="G55" s="565" t="str">
        <f>'Mapa Final'!G55</f>
        <v>Eventos Ambientales Internos</v>
      </c>
      <c r="H55" s="571" t="str">
        <f>'Mapa Final'!I55</f>
        <v>Alta</v>
      </c>
      <c r="I55" s="574" t="str">
        <f>'Mapa Final'!L55</f>
        <v>Moderado</v>
      </c>
      <c r="J55" s="583" t="str">
        <f>'Mapa Final'!N55</f>
        <v xml:space="preserve">Alto </v>
      </c>
      <c r="K55" s="580" t="str">
        <f>'Mapa Final'!AA55</f>
        <v>Media</v>
      </c>
      <c r="L55" s="580" t="str">
        <f>'Mapa Final'!AE55</f>
        <v>Moderado</v>
      </c>
      <c r="M55" s="577" t="str">
        <f>'Mapa Final'!AG55</f>
        <v>Moderado</v>
      </c>
      <c r="N55" s="580" t="str">
        <f>'Mapa Final'!AH55</f>
        <v>Evitar</v>
      </c>
      <c r="O55" s="568"/>
      <c r="P55" s="568"/>
      <c r="Q55" s="568"/>
      <c r="R55" s="568"/>
      <c r="S55" s="568"/>
      <c r="T55" s="568"/>
      <c r="U55" s="568"/>
    </row>
    <row r="56" spans="1:21" x14ac:dyDescent="0.25">
      <c r="A56" s="560"/>
      <c r="B56" s="563"/>
      <c r="C56" s="563"/>
      <c r="D56" s="563"/>
      <c r="E56" s="566"/>
      <c r="F56" s="566"/>
      <c r="G56" s="566"/>
      <c r="H56" s="572"/>
      <c r="I56" s="575"/>
      <c r="J56" s="584"/>
      <c r="K56" s="581"/>
      <c r="L56" s="581"/>
      <c r="M56" s="578"/>
      <c r="N56" s="581"/>
      <c r="O56" s="569"/>
      <c r="P56" s="569"/>
      <c r="Q56" s="569"/>
      <c r="R56" s="569"/>
      <c r="S56" s="569"/>
      <c r="T56" s="569"/>
      <c r="U56" s="569"/>
    </row>
    <row r="57" spans="1:21" x14ac:dyDescent="0.25">
      <c r="A57" s="560"/>
      <c r="B57" s="563"/>
      <c r="C57" s="563"/>
      <c r="D57" s="563"/>
      <c r="E57" s="566"/>
      <c r="F57" s="566"/>
      <c r="G57" s="566"/>
      <c r="H57" s="572"/>
      <c r="I57" s="575"/>
      <c r="J57" s="584"/>
      <c r="K57" s="581"/>
      <c r="L57" s="581"/>
      <c r="M57" s="578"/>
      <c r="N57" s="581"/>
      <c r="O57" s="569"/>
      <c r="P57" s="569"/>
      <c r="Q57" s="569"/>
      <c r="R57" s="569"/>
      <c r="S57" s="569"/>
      <c r="T57" s="569"/>
      <c r="U57" s="569"/>
    </row>
    <row r="58" spans="1:21" x14ac:dyDescent="0.25">
      <c r="A58" s="560"/>
      <c r="B58" s="563"/>
      <c r="C58" s="563"/>
      <c r="D58" s="563"/>
      <c r="E58" s="566"/>
      <c r="F58" s="566"/>
      <c r="G58" s="566"/>
      <c r="H58" s="572"/>
      <c r="I58" s="575"/>
      <c r="J58" s="584"/>
      <c r="K58" s="581"/>
      <c r="L58" s="581"/>
      <c r="M58" s="578"/>
      <c r="N58" s="581"/>
      <c r="O58" s="569"/>
      <c r="P58" s="569"/>
      <c r="Q58" s="569"/>
      <c r="R58" s="569"/>
      <c r="S58" s="569"/>
      <c r="T58" s="569"/>
      <c r="U58" s="569"/>
    </row>
    <row r="59" spans="1:21" ht="159.75" customHeight="1" thickBot="1" x14ac:dyDescent="0.3">
      <c r="A59" s="561"/>
      <c r="B59" s="564"/>
      <c r="C59" s="564"/>
      <c r="D59" s="564"/>
      <c r="E59" s="567"/>
      <c r="F59" s="567"/>
      <c r="G59" s="567"/>
      <c r="H59" s="573"/>
      <c r="I59" s="576"/>
      <c r="J59" s="585"/>
      <c r="K59" s="582"/>
      <c r="L59" s="582"/>
      <c r="M59" s="579"/>
      <c r="N59" s="582"/>
      <c r="O59" s="570"/>
      <c r="P59" s="570"/>
      <c r="Q59" s="570"/>
      <c r="R59" s="570"/>
      <c r="S59" s="570"/>
      <c r="T59" s="570"/>
      <c r="U59" s="570"/>
    </row>
  </sheetData>
  <mergeCells count="229">
    <mergeCell ref="S55:S59"/>
    <mergeCell ref="T55:T59"/>
    <mergeCell ref="U55:U59"/>
    <mergeCell ref="M55:M59"/>
    <mergeCell ref="N55:N59"/>
    <mergeCell ref="O55:O59"/>
    <mergeCell ref="P55:P59"/>
    <mergeCell ref="Q55:Q59"/>
    <mergeCell ref="R55:R59"/>
    <mergeCell ref="G55:G59"/>
    <mergeCell ref="H55:H59"/>
    <mergeCell ref="I55:I59"/>
    <mergeCell ref="J55:J59"/>
    <mergeCell ref="K55:K59"/>
    <mergeCell ref="L55:L59"/>
    <mergeCell ref="A55:A59"/>
    <mergeCell ref="B55:B59"/>
    <mergeCell ref="C55:C59"/>
    <mergeCell ref="D55:D59"/>
    <mergeCell ref="E55:E59"/>
    <mergeCell ref="F55:F59"/>
    <mergeCell ref="R50:R54"/>
    <mergeCell ref="S50:S54"/>
    <mergeCell ref="T50:T54"/>
    <mergeCell ref="U50:U54"/>
    <mergeCell ref="J50:J54"/>
    <mergeCell ref="K50:K54"/>
    <mergeCell ref="L50:L54"/>
    <mergeCell ref="M50:M54"/>
    <mergeCell ref="N50:N54"/>
    <mergeCell ref="O50:O54"/>
    <mergeCell ref="U45:U49"/>
    <mergeCell ref="A50:A54"/>
    <mergeCell ref="B50:B54"/>
    <mergeCell ref="C50:C54"/>
    <mergeCell ref="D50:D54"/>
    <mergeCell ref="E50:E54"/>
    <mergeCell ref="F50:F54"/>
    <mergeCell ref="G50:G54"/>
    <mergeCell ref="H50:H54"/>
    <mergeCell ref="I50:I54"/>
    <mergeCell ref="O45:O49"/>
    <mergeCell ref="P45:P49"/>
    <mergeCell ref="Q45:Q49"/>
    <mergeCell ref="R45:R49"/>
    <mergeCell ref="S45:S49"/>
    <mergeCell ref="T45:T49"/>
    <mergeCell ref="I45:I49"/>
    <mergeCell ref="J45:J49"/>
    <mergeCell ref="K45:K49"/>
    <mergeCell ref="L45:L49"/>
    <mergeCell ref="M45:M49"/>
    <mergeCell ref="N45:N49"/>
    <mergeCell ref="P50:P54"/>
    <mergeCell ref="Q50:Q54"/>
    <mergeCell ref="O40:O44"/>
    <mergeCell ref="P40:P44"/>
    <mergeCell ref="Q40:Q44"/>
    <mergeCell ref="R40:R44"/>
    <mergeCell ref="S40:S44"/>
    <mergeCell ref="H40:H44"/>
    <mergeCell ref="I40:I44"/>
    <mergeCell ref="J40:J44"/>
    <mergeCell ref="K40:K44"/>
    <mergeCell ref="L40:L44"/>
    <mergeCell ref="M40:M44"/>
    <mergeCell ref="A45:A49"/>
    <mergeCell ref="B45:B49"/>
    <mergeCell ref="C45:C49"/>
    <mergeCell ref="D45:D49"/>
    <mergeCell ref="E45:E49"/>
    <mergeCell ref="F45:F49"/>
    <mergeCell ref="G45:G49"/>
    <mergeCell ref="H45:H49"/>
    <mergeCell ref="N40:N44"/>
    <mergeCell ref="U35:U39"/>
    <mergeCell ref="A40:A44"/>
    <mergeCell ref="B40:B44"/>
    <mergeCell ref="C40:C44"/>
    <mergeCell ref="D40:D44"/>
    <mergeCell ref="E40:E44"/>
    <mergeCell ref="F40:F44"/>
    <mergeCell ref="G40:G44"/>
    <mergeCell ref="M35:M39"/>
    <mergeCell ref="N35:N39"/>
    <mergeCell ref="O35:O39"/>
    <mergeCell ref="P35:P39"/>
    <mergeCell ref="Q35:Q39"/>
    <mergeCell ref="R35:R39"/>
    <mergeCell ref="G35:G39"/>
    <mergeCell ref="H35:H39"/>
    <mergeCell ref="I35:I39"/>
    <mergeCell ref="J35:J39"/>
    <mergeCell ref="K35:K39"/>
    <mergeCell ref="L35:L39"/>
    <mergeCell ref="A35:A39"/>
    <mergeCell ref="B35:B39"/>
    <mergeCell ref="T40:T44"/>
    <mergeCell ref="U40:U44"/>
    <mergeCell ref="C35:C39"/>
    <mergeCell ref="D35:D39"/>
    <mergeCell ref="E35:E39"/>
    <mergeCell ref="F35:F39"/>
    <mergeCell ref="P30:P34"/>
    <mergeCell ref="Q30:Q34"/>
    <mergeCell ref="R30:R34"/>
    <mergeCell ref="S30:S34"/>
    <mergeCell ref="T30:T34"/>
    <mergeCell ref="S35:S39"/>
    <mergeCell ref="T35:T39"/>
    <mergeCell ref="U30:U34"/>
    <mergeCell ref="J30:J34"/>
    <mergeCell ref="K30:K34"/>
    <mergeCell ref="L30:L34"/>
    <mergeCell ref="M30:M34"/>
    <mergeCell ref="N30:N34"/>
    <mergeCell ref="O30:O34"/>
    <mergeCell ref="U25:U29"/>
    <mergeCell ref="A30:A34"/>
    <mergeCell ref="B30:B34"/>
    <mergeCell ref="C30:C34"/>
    <mergeCell ref="D30:D34"/>
    <mergeCell ref="E30:E34"/>
    <mergeCell ref="F30:F34"/>
    <mergeCell ref="G30:G34"/>
    <mergeCell ref="H30:H34"/>
    <mergeCell ref="I30:I34"/>
    <mergeCell ref="O25:O29"/>
    <mergeCell ref="P25:P29"/>
    <mergeCell ref="Q25:Q29"/>
    <mergeCell ref="R25:R29"/>
    <mergeCell ref="S25:S29"/>
    <mergeCell ref="T25:T29"/>
    <mergeCell ref="I25:I29"/>
    <mergeCell ref="J25:J29"/>
    <mergeCell ref="K25:K29"/>
    <mergeCell ref="L25:L29"/>
    <mergeCell ref="M25:M29"/>
    <mergeCell ref="N25:N29"/>
    <mergeCell ref="T20:T24"/>
    <mergeCell ref="U20:U24"/>
    <mergeCell ref="A25:A29"/>
    <mergeCell ref="B25:B29"/>
    <mergeCell ref="C25:C29"/>
    <mergeCell ref="D25:D29"/>
    <mergeCell ref="E25:E29"/>
    <mergeCell ref="F25:F29"/>
    <mergeCell ref="G25:G29"/>
    <mergeCell ref="H25:H29"/>
    <mergeCell ref="N20:N24"/>
    <mergeCell ref="O20:O24"/>
    <mergeCell ref="P20:P24"/>
    <mergeCell ref="Q20:Q24"/>
    <mergeCell ref="R20:R24"/>
    <mergeCell ref="S20:S24"/>
    <mergeCell ref="H20:H24"/>
    <mergeCell ref="I20:I24"/>
    <mergeCell ref="J20:J24"/>
    <mergeCell ref="K20:K24"/>
    <mergeCell ref="L20:L24"/>
    <mergeCell ref="M20:M24"/>
    <mergeCell ref="S15:S19"/>
    <mergeCell ref="T15:T19"/>
    <mergeCell ref="U15:U19"/>
    <mergeCell ref="A20:A24"/>
    <mergeCell ref="B20:B24"/>
    <mergeCell ref="C20:C24"/>
    <mergeCell ref="D20:D24"/>
    <mergeCell ref="E20:E24"/>
    <mergeCell ref="F20:F24"/>
    <mergeCell ref="G20:G24"/>
    <mergeCell ref="M15:M19"/>
    <mergeCell ref="N15:N19"/>
    <mergeCell ref="O15:O19"/>
    <mergeCell ref="P15:P19"/>
    <mergeCell ref="Q15:Q19"/>
    <mergeCell ref="R15:R19"/>
    <mergeCell ref="G15:G19"/>
    <mergeCell ref="H15:H19"/>
    <mergeCell ref="I15:I19"/>
    <mergeCell ref="J15:J19"/>
    <mergeCell ref="K15:K19"/>
    <mergeCell ref="T10:T14"/>
    <mergeCell ref="U10:U14"/>
    <mergeCell ref="A15:A19"/>
    <mergeCell ref="B15:B19"/>
    <mergeCell ref="C15:C19"/>
    <mergeCell ref="D15:D19"/>
    <mergeCell ref="E15:E19"/>
    <mergeCell ref="F15:F19"/>
    <mergeCell ref="L10:L14"/>
    <mergeCell ref="M10:M14"/>
    <mergeCell ref="N10:N14"/>
    <mergeCell ref="O10:O14"/>
    <mergeCell ref="P10:P14"/>
    <mergeCell ref="Q10:Q14"/>
    <mergeCell ref="F10:F14"/>
    <mergeCell ref="G10:G14"/>
    <mergeCell ref="H10:H14"/>
    <mergeCell ref="I10:I14"/>
    <mergeCell ref="J10:J14"/>
    <mergeCell ref="K10:K14"/>
    <mergeCell ref="A9:N9"/>
    <mergeCell ref="A10:A14"/>
    <mergeCell ref="B10:B14"/>
    <mergeCell ref="C10:C14"/>
    <mergeCell ref="D10:D14"/>
    <mergeCell ref="E10:E14"/>
    <mergeCell ref="L15:L19"/>
    <mergeCell ref="R10:R14"/>
    <mergeCell ref="S10:S14"/>
    <mergeCell ref="S1:U3"/>
    <mergeCell ref="A4:C4"/>
    <mergeCell ref="D4:N4"/>
    <mergeCell ref="O4:Q4"/>
    <mergeCell ref="A5:C5"/>
    <mergeCell ref="D5:N5"/>
    <mergeCell ref="A6:C6"/>
    <mergeCell ref="D6:N6"/>
    <mergeCell ref="A7:F7"/>
    <mergeCell ref="H7:J7"/>
    <mergeCell ref="K7:M7"/>
    <mergeCell ref="N7:N8"/>
    <mergeCell ref="A1:C2"/>
    <mergeCell ref="D1:Q3"/>
    <mergeCell ref="O7:O8"/>
    <mergeCell ref="P7:R7"/>
    <mergeCell ref="S7:T7"/>
    <mergeCell ref="U7:U8"/>
  </mergeCells>
  <conditionalFormatting sqref="D8:G8 H7 H60:J1048576 A7:B7">
    <cfRule type="containsText" dxfId="2093" priority="713" operator="containsText" text="3- Moderado">
      <formula>NOT(ISERROR(SEARCH("3- Moderado",A7)))</formula>
    </cfRule>
    <cfRule type="containsText" dxfId="2092" priority="714" operator="containsText" text="6- Moderado">
      <formula>NOT(ISERROR(SEARCH("6- Moderado",A7)))</formula>
    </cfRule>
    <cfRule type="containsText" dxfId="2091" priority="715" operator="containsText" text="4- Moderado">
      <formula>NOT(ISERROR(SEARCH("4- Moderado",A7)))</formula>
    </cfRule>
    <cfRule type="containsText" dxfId="2090" priority="716" operator="containsText" text="3- Bajo">
      <formula>NOT(ISERROR(SEARCH("3- Bajo",A7)))</formula>
    </cfRule>
    <cfRule type="containsText" dxfId="2089" priority="717" operator="containsText" text="4- Bajo">
      <formula>NOT(ISERROR(SEARCH("4- Bajo",A7)))</formula>
    </cfRule>
    <cfRule type="containsText" dxfId="2088" priority="718" operator="containsText" text="1- Bajo">
      <formula>NOT(ISERROR(SEARCH("1- Bajo",A7)))</formula>
    </cfRule>
  </conditionalFormatting>
  <conditionalFormatting sqref="H8:J8">
    <cfRule type="containsText" dxfId="2087" priority="706" operator="containsText" text="3- Moderado">
      <formula>NOT(ISERROR(SEARCH("3- Moderado",H8)))</formula>
    </cfRule>
    <cfRule type="containsText" dxfId="2086" priority="707" operator="containsText" text="6- Moderado">
      <formula>NOT(ISERROR(SEARCH("6- Moderado",H8)))</formula>
    </cfRule>
    <cfRule type="containsText" dxfId="2085" priority="708" operator="containsText" text="4- Moderado">
      <formula>NOT(ISERROR(SEARCH("4- Moderado",H8)))</formula>
    </cfRule>
    <cfRule type="containsText" dxfId="2084" priority="709" operator="containsText" text="3- Bajo">
      <formula>NOT(ISERROR(SEARCH("3- Bajo",H8)))</formula>
    </cfRule>
    <cfRule type="containsText" dxfId="2083" priority="710" operator="containsText" text="4- Bajo">
      <formula>NOT(ISERROR(SEARCH("4- Bajo",H8)))</formula>
    </cfRule>
    <cfRule type="containsText" dxfId="2082" priority="712" operator="containsText" text="1- Bajo">
      <formula>NOT(ISERROR(SEARCH("1- Bajo",H8)))</formula>
    </cfRule>
  </conditionalFormatting>
  <conditionalFormatting sqref="J8 J60:J1048576">
    <cfRule type="containsText" dxfId="2081" priority="695" operator="containsText" text="25- Extremo">
      <formula>NOT(ISERROR(SEARCH("25- Extremo",J8)))</formula>
    </cfRule>
    <cfRule type="containsText" dxfId="2080" priority="696" operator="containsText" text="20- Extremo">
      <formula>NOT(ISERROR(SEARCH("20- Extremo",J8)))</formula>
    </cfRule>
    <cfRule type="containsText" dxfId="2079" priority="697" operator="containsText" text="15- Extremo">
      <formula>NOT(ISERROR(SEARCH("15- Extremo",J8)))</formula>
    </cfRule>
    <cfRule type="containsText" dxfId="2078" priority="698" operator="containsText" text="10- Extremo">
      <formula>NOT(ISERROR(SEARCH("10- Extremo",J8)))</formula>
    </cfRule>
    <cfRule type="containsText" dxfId="2077" priority="699" operator="containsText" text="5- Extremo">
      <formula>NOT(ISERROR(SEARCH("5- Extremo",J8)))</formula>
    </cfRule>
    <cfRule type="containsText" dxfId="2076" priority="700" operator="containsText" text="12- Alto">
      <formula>NOT(ISERROR(SEARCH("12- Alto",J8)))</formula>
    </cfRule>
    <cfRule type="containsText" dxfId="2075" priority="701" operator="containsText" text="10- Alto">
      <formula>NOT(ISERROR(SEARCH("10- Alto",J8)))</formula>
    </cfRule>
    <cfRule type="containsText" dxfId="2074" priority="702" operator="containsText" text="9- Alto">
      <formula>NOT(ISERROR(SEARCH("9- Alto",J8)))</formula>
    </cfRule>
    <cfRule type="containsText" dxfId="2073" priority="703" operator="containsText" text="8- Alto">
      <formula>NOT(ISERROR(SEARCH("8- Alto",J8)))</formula>
    </cfRule>
    <cfRule type="containsText" dxfId="2072" priority="704" operator="containsText" text="5- Alto">
      <formula>NOT(ISERROR(SEARCH("5- Alto",J8)))</formula>
    </cfRule>
    <cfRule type="containsText" dxfId="2071" priority="705" operator="containsText" text="4- Alto">
      <formula>NOT(ISERROR(SEARCH("4- Alto",J8)))</formula>
    </cfRule>
    <cfRule type="containsText" dxfId="2070" priority="711" operator="containsText" text="2- Bajo">
      <formula>NOT(ISERROR(SEARCH("2- Bajo",J8)))</formula>
    </cfRule>
  </conditionalFormatting>
  <conditionalFormatting sqref="K10:L10">
    <cfRule type="containsText" dxfId="2069" priority="689" operator="containsText" text="3- Moderado">
      <formula>NOT(ISERROR(SEARCH("3- Moderado",K10)))</formula>
    </cfRule>
    <cfRule type="containsText" dxfId="2068" priority="690" operator="containsText" text="6- Moderado">
      <formula>NOT(ISERROR(SEARCH("6- Moderado",K10)))</formula>
    </cfRule>
    <cfRule type="containsText" dxfId="2067" priority="691" operator="containsText" text="4- Moderado">
      <formula>NOT(ISERROR(SEARCH("4- Moderado",K10)))</formula>
    </cfRule>
    <cfRule type="containsText" dxfId="2066" priority="692" operator="containsText" text="3- Bajo">
      <formula>NOT(ISERROR(SEARCH("3- Bajo",K10)))</formula>
    </cfRule>
    <cfRule type="containsText" dxfId="2065" priority="693" operator="containsText" text="4- Bajo">
      <formula>NOT(ISERROR(SEARCH("4- Bajo",K10)))</formula>
    </cfRule>
    <cfRule type="containsText" dxfId="2064" priority="694" operator="containsText" text="1- Bajo">
      <formula>NOT(ISERROR(SEARCH("1- Bajo",K10)))</formula>
    </cfRule>
  </conditionalFormatting>
  <conditionalFormatting sqref="H10:I10">
    <cfRule type="containsText" dxfId="2063" priority="683" operator="containsText" text="3- Moderado">
      <formula>NOT(ISERROR(SEARCH("3- Moderado",H10)))</formula>
    </cfRule>
    <cfRule type="containsText" dxfId="2062" priority="684" operator="containsText" text="6- Moderado">
      <formula>NOT(ISERROR(SEARCH("6- Moderado",H10)))</formula>
    </cfRule>
    <cfRule type="containsText" dxfId="2061" priority="685" operator="containsText" text="4- Moderado">
      <formula>NOT(ISERROR(SEARCH("4- Moderado",H10)))</formula>
    </cfRule>
    <cfRule type="containsText" dxfId="2060" priority="686" operator="containsText" text="3- Bajo">
      <formula>NOT(ISERROR(SEARCH("3- Bajo",H10)))</formula>
    </cfRule>
    <cfRule type="containsText" dxfId="2059" priority="687" operator="containsText" text="4- Bajo">
      <formula>NOT(ISERROR(SEARCH("4- Bajo",H10)))</formula>
    </cfRule>
    <cfRule type="containsText" dxfId="2058" priority="688" operator="containsText" text="1- Bajo">
      <formula>NOT(ISERROR(SEARCH("1- Bajo",H10)))</formula>
    </cfRule>
  </conditionalFormatting>
  <conditionalFormatting sqref="A10 C10:E10">
    <cfRule type="containsText" dxfId="2057" priority="677" operator="containsText" text="3- Moderado">
      <formula>NOT(ISERROR(SEARCH("3- Moderado",A10)))</formula>
    </cfRule>
    <cfRule type="containsText" dxfId="2056" priority="678" operator="containsText" text="6- Moderado">
      <formula>NOT(ISERROR(SEARCH("6- Moderado",A10)))</formula>
    </cfRule>
    <cfRule type="containsText" dxfId="2055" priority="679" operator="containsText" text="4- Moderado">
      <formula>NOT(ISERROR(SEARCH("4- Moderado",A10)))</formula>
    </cfRule>
    <cfRule type="containsText" dxfId="2054" priority="680" operator="containsText" text="3- Bajo">
      <formula>NOT(ISERROR(SEARCH("3- Bajo",A10)))</formula>
    </cfRule>
    <cfRule type="containsText" dxfId="2053" priority="681" operator="containsText" text="4- Bajo">
      <formula>NOT(ISERROR(SEARCH("4- Bajo",A10)))</formula>
    </cfRule>
    <cfRule type="containsText" dxfId="2052" priority="682" operator="containsText" text="1- Bajo">
      <formula>NOT(ISERROR(SEARCH("1- Bajo",A10)))</formula>
    </cfRule>
  </conditionalFormatting>
  <conditionalFormatting sqref="F10:G10">
    <cfRule type="containsText" dxfId="2051" priority="671" operator="containsText" text="3- Moderado">
      <formula>NOT(ISERROR(SEARCH("3- Moderado",F10)))</formula>
    </cfRule>
    <cfRule type="containsText" dxfId="2050" priority="672" operator="containsText" text="6- Moderado">
      <formula>NOT(ISERROR(SEARCH("6- Moderado",F10)))</formula>
    </cfRule>
    <cfRule type="containsText" dxfId="2049" priority="673" operator="containsText" text="4- Moderado">
      <formula>NOT(ISERROR(SEARCH("4- Moderado",F10)))</formula>
    </cfRule>
    <cfRule type="containsText" dxfId="2048" priority="674" operator="containsText" text="3- Bajo">
      <formula>NOT(ISERROR(SEARCH("3- Bajo",F10)))</formula>
    </cfRule>
    <cfRule type="containsText" dxfId="2047" priority="675" operator="containsText" text="4- Bajo">
      <formula>NOT(ISERROR(SEARCH("4- Bajo",F10)))</formula>
    </cfRule>
    <cfRule type="containsText" dxfId="2046" priority="676" operator="containsText" text="1- Bajo">
      <formula>NOT(ISERROR(SEARCH("1- Bajo",F10)))</formula>
    </cfRule>
  </conditionalFormatting>
  <conditionalFormatting sqref="K8">
    <cfRule type="containsText" dxfId="2045" priority="665" operator="containsText" text="3- Moderado">
      <formula>NOT(ISERROR(SEARCH("3- Moderado",K8)))</formula>
    </cfRule>
    <cfRule type="containsText" dxfId="2044" priority="666" operator="containsText" text="6- Moderado">
      <formula>NOT(ISERROR(SEARCH("6- Moderado",K8)))</formula>
    </cfRule>
    <cfRule type="containsText" dxfId="2043" priority="667" operator="containsText" text="4- Moderado">
      <formula>NOT(ISERROR(SEARCH("4- Moderado",K8)))</formula>
    </cfRule>
    <cfRule type="containsText" dxfId="2042" priority="668" operator="containsText" text="3- Bajo">
      <formula>NOT(ISERROR(SEARCH("3- Bajo",K8)))</formula>
    </cfRule>
    <cfRule type="containsText" dxfId="2041" priority="669" operator="containsText" text="4- Bajo">
      <formula>NOT(ISERROR(SEARCH("4- Bajo",K8)))</formula>
    </cfRule>
    <cfRule type="containsText" dxfId="2040" priority="670" operator="containsText" text="1- Bajo">
      <formula>NOT(ISERROR(SEARCH("1- Bajo",K8)))</formula>
    </cfRule>
  </conditionalFormatting>
  <conditionalFormatting sqref="L8">
    <cfRule type="containsText" dxfId="2039" priority="659" operator="containsText" text="3- Moderado">
      <formula>NOT(ISERROR(SEARCH("3- Moderado",L8)))</formula>
    </cfRule>
    <cfRule type="containsText" dxfId="2038" priority="660" operator="containsText" text="6- Moderado">
      <formula>NOT(ISERROR(SEARCH("6- Moderado",L8)))</formula>
    </cfRule>
    <cfRule type="containsText" dxfId="2037" priority="661" operator="containsText" text="4- Moderado">
      <formula>NOT(ISERROR(SEARCH("4- Moderado",L8)))</formula>
    </cfRule>
    <cfRule type="containsText" dxfId="2036" priority="662" operator="containsText" text="3- Bajo">
      <formula>NOT(ISERROR(SEARCH("3- Bajo",L8)))</formula>
    </cfRule>
    <cfRule type="containsText" dxfId="2035" priority="663" operator="containsText" text="4- Bajo">
      <formula>NOT(ISERROR(SEARCH("4- Bajo",L8)))</formula>
    </cfRule>
    <cfRule type="containsText" dxfId="2034" priority="664" operator="containsText" text="1- Bajo">
      <formula>NOT(ISERROR(SEARCH("1- Bajo",L8)))</formula>
    </cfRule>
  </conditionalFormatting>
  <conditionalFormatting sqref="M8">
    <cfRule type="containsText" dxfId="2033" priority="653" operator="containsText" text="3- Moderado">
      <formula>NOT(ISERROR(SEARCH("3- Moderado",M8)))</formula>
    </cfRule>
    <cfRule type="containsText" dxfId="2032" priority="654" operator="containsText" text="6- Moderado">
      <formula>NOT(ISERROR(SEARCH("6- Moderado",M8)))</formula>
    </cfRule>
    <cfRule type="containsText" dxfId="2031" priority="655" operator="containsText" text="4- Moderado">
      <formula>NOT(ISERROR(SEARCH("4- Moderado",M8)))</formula>
    </cfRule>
    <cfRule type="containsText" dxfId="2030" priority="656" operator="containsText" text="3- Bajo">
      <formula>NOT(ISERROR(SEARCH("3- Bajo",M8)))</formula>
    </cfRule>
    <cfRule type="containsText" dxfId="2029" priority="657" operator="containsText" text="4- Bajo">
      <formula>NOT(ISERROR(SEARCH("4- Bajo",M8)))</formula>
    </cfRule>
    <cfRule type="containsText" dxfId="2028" priority="658" operator="containsText" text="1- Bajo">
      <formula>NOT(ISERROR(SEARCH("1- Bajo",M8)))</formula>
    </cfRule>
  </conditionalFormatting>
  <conditionalFormatting sqref="J10:J14">
    <cfRule type="containsText" dxfId="2027" priority="648" operator="containsText" text="Bajo">
      <formula>NOT(ISERROR(SEARCH("Bajo",J10)))</formula>
    </cfRule>
    <cfRule type="containsText" dxfId="2026" priority="649" operator="containsText" text="Moderado">
      <formula>NOT(ISERROR(SEARCH("Moderado",J10)))</formula>
    </cfRule>
    <cfRule type="containsText" dxfId="2025" priority="650" operator="containsText" text="Alto">
      <formula>NOT(ISERROR(SEARCH("Alto",J10)))</formula>
    </cfRule>
    <cfRule type="containsText" dxfId="2024" priority="651" operator="containsText" text="Extremo">
      <formula>NOT(ISERROR(SEARCH("Extremo",J10)))</formula>
    </cfRule>
    <cfRule type="colorScale" priority="652">
      <colorScale>
        <cfvo type="min"/>
        <cfvo type="max"/>
        <color rgb="FFFF7128"/>
        <color rgb="FFFFEF9C"/>
      </colorScale>
    </cfRule>
  </conditionalFormatting>
  <conditionalFormatting sqref="M10:M14">
    <cfRule type="containsText" dxfId="2023" priority="623" operator="containsText" text="Moderado">
      <formula>NOT(ISERROR(SEARCH("Moderado",M10)))</formula>
    </cfRule>
    <cfRule type="containsText" dxfId="2022" priority="643" operator="containsText" text="Bajo">
      <formula>NOT(ISERROR(SEARCH("Bajo",M10)))</formula>
    </cfRule>
    <cfRule type="containsText" dxfId="2021" priority="644" operator="containsText" text="Moderado">
      <formula>NOT(ISERROR(SEARCH("Moderado",M10)))</formula>
    </cfRule>
    <cfRule type="containsText" dxfId="2020" priority="645" operator="containsText" text="Alto">
      <formula>NOT(ISERROR(SEARCH("Alto",M10)))</formula>
    </cfRule>
    <cfRule type="containsText" dxfId="2019" priority="646" operator="containsText" text="Extremo">
      <formula>NOT(ISERROR(SEARCH("Extremo",M10)))</formula>
    </cfRule>
    <cfRule type="colorScale" priority="647">
      <colorScale>
        <cfvo type="min"/>
        <cfvo type="max"/>
        <color rgb="FFFF7128"/>
        <color rgb="FFFFEF9C"/>
      </colorScale>
    </cfRule>
  </conditionalFormatting>
  <conditionalFormatting sqref="N10">
    <cfRule type="containsText" dxfId="2018" priority="637" operator="containsText" text="3- Moderado">
      <formula>NOT(ISERROR(SEARCH("3- Moderado",N10)))</formula>
    </cfRule>
    <cfRule type="containsText" dxfId="2017" priority="638" operator="containsText" text="6- Moderado">
      <formula>NOT(ISERROR(SEARCH("6- Moderado",N10)))</formula>
    </cfRule>
    <cfRule type="containsText" dxfId="2016" priority="639" operator="containsText" text="4- Moderado">
      <formula>NOT(ISERROR(SEARCH("4- Moderado",N10)))</formula>
    </cfRule>
    <cfRule type="containsText" dxfId="2015" priority="640" operator="containsText" text="3- Bajo">
      <formula>NOT(ISERROR(SEARCH("3- Bajo",N10)))</formula>
    </cfRule>
    <cfRule type="containsText" dxfId="2014" priority="641" operator="containsText" text="4- Bajo">
      <formula>NOT(ISERROR(SEARCH("4- Bajo",N10)))</formula>
    </cfRule>
    <cfRule type="containsText" dxfId="2013" priority="642" operator="containsText" text="1- Bajo">
      <formula>NOT(ISERROR(SEARCH("1- Bajo",N10)))</formula>
    </cfRule>
  </conditionalFormatting>
  <conditionalFormatting sqref="H10:H14">
    <cfRule type="containsText" dxfId="2012" priority="624" operator="containsText" text="Muy Alta">
      <formula>NOT(ISERROR(SEARCH("Muy Alta",H10)))</formula>
    </cfRule>
    <cfRule type="containsText" dxfId="2011" priority="625" operator="containsText" text="Alta">
      <formula>NOT(ISERROR(SEARCH("Alta",H10)))</formula>
    </cfRule>
    <cfRule type="containsText" dxfId="2010" priority="626" operator="containsText" text="Muy Alta">
      <formula>NOT(ISERROR(SEARCH("Muy Alta",H10)))</formula>
    </cfRule>
    <cfRule type="containsText" dxfId="2009" priority="631" operator="containsText" text="Muy Baja">
      <formula>NOT(ISERROR(SEARCH("Muy Baja",H10)))</formula>
    </cfRule>
    <cfRule type="containsText" dxfId="2008" priority="632" operator="containsText" text="Baja">
      <formula>NOT(ISERROR(SEARCH("Baja",H10)))</formula>
    </cfRule>
    <cfRule type="containsText" dxfId="2007" priority="633" operator="containsText" text="Media">
      <formula>NOT(ISERROR(SEARCH("Media",H10)))</formula>
    </cfRule>
    <cfRule type="containsText" dxfId="2006" priority="634" operator="containsText" text="Alta">
      <formula>NOT(ISERROR(SEARCH("Alta",H10)))</formula>
    </cfRule>
    <cfRule type="containsText" dxfId="2005" priority="636" operator="containsText" text="Muy Alta">
      <formula>NOT(ISERROR(SEARCH("Muy Alta",H10)))</formula>
    </cfRule>
  </conditionalFormatting>
  <conditionalFormatting sqref="I10:I14">
    <cfRule type="containsText" dxfId="2004" priority="627" operator="containsText" text="Catastrófico">
      <formula>NOT(ISERROR(SEARCH("Catastrófico",I10)))</formula>
    </cfRule>
    <cfRule type="containsText" dxfId="2003" priority="628" operator="containsText" text="Mayor">
      <formula>NOT(ISERROR(SEARCH("Mayor",I10)))</formula>
    </cfRule>
    <cfRule type="containsText" dxfId="2002" priority="629" operator="containsText" text="Menor">
      <formula>NOT(ISERROR(SEARCH("Menor",I10)))</formula>
    </cfRule>
    <cfRule type="containsText" dxfId="2001" priority="630" operator="containsText" text="Leve">
      <formula>NOT(ISERROR(SEARCH("Leve",I10)))</formula>
    </cfRule>
    <cfRule type="containsText" dxfId="2000" priority="635" operator="containsText" text="Moderado">
      <formula>NOT(ISERROR(SEARCH("Moderado",I10)))</formula>
    </cfRule>
  </conditionalFormatting>
  <conditionalFormatting sqref="K10:K14">
    <cfRule type="containsText" dxfId="1999" priority="622" operator="containsText" text="Media">
      <formula>NOT(ISERROR(SEARCH("Media",K10)))</formula>
    </cfRule>
  </conditionalFormatting>
  <conditionalFormatting sqref="L10:L14">
    <cfRule type="containsText" dxfId="1998" priority="621" operator="containsText" text="Moderado">
      <formula>NOT(ISERROR(SEARCH("Moderado",L10)))</formula>
    </cfRule>
  </conditionalFormatting>
  <conditionalFormatting sqref="J10:J14">
    <cfRule type="containsText" dxfId="1997" priority="620" operator="containsText" text="Moderado">
      <formula>NOT(ISERROR(SEARCH("Moderado",J10)))</formula>
    </cfRule>
  </conditionalFormatting>
  <conditionalFormatting sqref="J10:J14">
    <cfRule type="containsText" dxfId="1996" priority="618" operator="containsText" text="Bajo">
      <formula>NOT(ISERROR(SEARCH("Bajo",J10)))</formula>
    </cfRule>
    <cfRule type="containsText" dxfId="1995" priority="619" operator="containsText" text="Extremo">
      <formula>NOT(ISERROR(SEARCH("Extremo",J10)))</formula>
    </cfRule>
  </conditionalFormatting>
  <conditionalFormatting sqref="K10:K14">
    <cfRule type="containsText" dxfId="1994" priority="616" operator="containsText" text="Baja">
      <formula>NOT(ISERROR(SEARCH("Baja",K10)))</formula>
    </cfRule>
    <cfRule type="containsText" dxfId="1993" priority="617" operator="containsText" text="Muy Baja">
      <formula>NOT(ISERROR(SEARCH("Muy Baja",K10)))</formula>
    </cfRule>
  </conditionalFormatting>
  <conditionalFormatting sqref="K10:K14">
    <cfRule type="containsText" dxfId="1992" priority="614" operator="containsText" text="Muy Alta">
      <formula>NOT(ISERROR(SEARCH("Muy Alta",K10)))</formula>
    </cfRule>
    <cfRule type="containsText" dxfId="1991" priority="615" operator="containsText" text="Alta">
      <formula>NOT(ISERROR(SEARCH("Alta",K10)))</formula>
    </cfRule>
  </conditionalFormatting>
  <conditionalFormatting sqref="L10:L14">
    <cfRule type="containsText" dxfId="1990" priority="610" operator="containsText" text="Catastrófico">
      <formula>NOT(ISERROR(SEARCH("Catastrófico",L10)))</formula>
    </cfRule>
    <cfRule type="containsText" dxfId="1989" priority="611" operator="containsText" text="Mayor">
      <formula>NOT(ISERROR(SEARCH("Mayor",L10)))</formula>
    </cfRule>
    <cfRule type="containsText" dxfId="1988" priority="612" operator="containsText" text="Menor">
      <formula>NOT(ISERROR(SEARCH("Menor",L10)))</formula>
    </cfRule>
    <cfRule type="containsText" dxfId="1987" priority="613" operator="containsText" text="Leve">
      <formula>NOT(ISERROR(SEARCH("Leve",L10)))</formula>
    </cfRule>
  </conditionalFormatting>
  <conditionalFormatting sqref="K15:L15">
    <cfRule type="containsText" dxfId="1986" priority="604" operator="containsText" text="3- Moderado">
      <formula>NOT(ISERROR(SEARCH("3- Moderado",K15)))</formula>
    </cfRule>
    <cfRule type="containsText" dxfId="1985" priority="605" operator="containsText" text="6- Moderado">
      <formula>NOT(ISERROR(SEARCH("6- Moderado",K15)))</formula>
    </cfRule>
    <cfRule type="containsText" dxfId="1984" priority="606" operator="containsText" text="4- Moderado">
      <formula>NOT(ISERROR(SEARCH("4- Moderado",K15)))</formula>
    </cfRule>
    <cfRule type="containsText" dxfId="1983" priority="607" operator="containsText" text="3- Bajo">
      <formula>NOT(ISERROR(SEARCH("3- Bajo",K15)))</formula>
    </cfRule>
    <cfRule type="containsText" dxfId="1982" priority="608" operator="containsText" text="4- Bajo">
      <formula>NOT(ISERROR(SEARCH("4- Bajo",K15)))</formula>
    </cfRule>
    <cfRule type="containsText" dxfId="1981" priority="609" operator="containsText" text="1- Bajo">
      <formula>NOT(ISERROR(SEARCH("1- Bajo",K15)))</formula>
    </cfRule>
  </conditionalFormatting>
  <conditionalFormatting sqref="H15:I15">
    <cfRule type="containsText" dxfId="1980" priority="598" operator="containsText" text="3- Moderado">
      <formula>NOT(ISERROR(SEARCH("3- Moderado",H15)))</formula>
    </cfRule>
    <cfRule type="containsText" dxfId="1979" priority="599" operator="containsText" text="6- Moderado">
      <formula>NOT(ISERROR(SEARCH("6- Moderado",H15)))</formula>
    </cfRule>
    <cfRule type="containsText" dxfId="1978" priority="600" operator="containsText" text="4- Moderado">
      <formula>NOT(ISERROR(SEARCH("4- Moderado",H15)))</formula>
    </cfRule>
    <cfRule type="containsText" dxfId="1977" priority="601" operator="containsText" text="3- Bajo">
      <formula>NOT(ISERROR(SEARCH("3- Bajo",H15)))</formula>
    </cfRule>
    <cfRule type="containsText" dxfId="1976" priority="602" operator="containsText" text="4- Bajo">
      <formula>NOT(ISERROR(SEARCH("4- Bajo",H15)))</formula>
    </cfRule>
    <cfRule type="containsText" dxfId="1975" priority="603" operator="containsText" text="1- Bajo">
      <formula>NOT(ISERROR(SEARCH("1- Bajo",H15)))</formula>
    </cfRule>
  </conditionalFormatting>
  <conditionalFormatting sqref="A15 C15:E15">
    <cfRule type="containsText" dxfId="1974" priority="592" operator="containsText" text="3- Moderado">
      <formula>NOT(ISERROR(SEARCH("3- Moderado",A15)))</formula>
    </cfRule>
    <cfRule type="containsText" dxfId="1973" priority="593" operator="containsText" text="6- Moderado">
      <formula>NOT(ISERROR(SEARCH("6- Moderado",A15)))</formula>
    </cfRule>
    <cfRule type="containsText" dxfId="1972" priority="594" operator="containsText" text="4- Moderado">
      <formula>NOT(ISERROR(SEARCH("4- Moderado",A15)))</formula>
    </cfRule>
    <cfRule type="containsText" dxfId="1971" priority="595" operator="containsText" text="3- Bajo">
      <formula>NOT(ISERROR(SEARCH("3- Bajo",A15)))</formula>
    </cfRule>
    <cfRule type="containsText" dxfId="1970" priority="596" operator="containsText" text="4- Bajo">
      <formula>NOT(ISERROR(SEARCH("4- Bajo",A15)))</formula>
    </cfRule>
    <cfRule type="containsText" dxfId="1969" priority="597" operator="containsText" text="1- Bajo">
      <formula>NOT(ISERROR(SEARCH("1- Bajo",A15)))</formula>
    </cfRule>
  </conditionalFormatting>
  <conditionalFormatting sqref="F15:G15">
    <cfRule type="containsText" dxfId="1968" priority="586" operator="containsText" text="3- Moderado">
      <formula>NOT(ISERROR(SEARCH("3- Moderado",F15)))</formula>
    </cfRule>
    <cfRule type="containsText" dxfId="1967" priority="587" operator="containsText" text="6- Moderado">
      <formula>NOT(ISERROR(SEARCH("6- Moderado",F15)))</formula>
    </cfRule>
    <cfRule type="containsText" dxfId="1966" priority="588" operator="containsText" text="4- Moderado">
      <formula>NOT(ISERROR(SEARCH("4- Moderado",F15)))</formula>
    </cfRule>
    <cfRule type="containsText" dxfId="1965" priority="589" operator="containsText" text="3- Bajo">
      <formula>NOT(ISERROR(SEARCH("3- Bajo",F15)))</formula>
    </cfRule>
    <cfRule type="containsText" dxfId="1964" priority="590" operator="containsText" text="4- Bajo">
      <formula>NOT(ISERROR(SEARCH("4- Bajo",F15)))</formula>
    </cfRule>
    <cfRule type="containsText" dxfId="1963" priority="591" operator="containsText" text="1- Bajo">
      <formula>NOT(ISERROR(SEARCH("1- Bajo",F15)))</formula>
    </cfRule>
  </conditionalFormatting>
  <conditionalFormatting sqref="J15:J19">
    <cfRule type="containsText" dxfId="1962" priority="581" operator="containsText" text="Bajo">
      <formula>NOT(ISERROR(SEARCH("Bajo",J15)))</formula>
    </cfRule>
    <cfRule type="containsText" dxfId="1961" priority="582" operator="containsText" text="Moderado">
      <formula>NOT(ISERROR(SEARCH("Moderado",J15)))</formula>
    </cfRule>
    <cfRule type="containsText" dxfId="1960" priority="583" operator="containsText" text="Alto">
      <formula>NOT(ISERROR(SEARCH("Alto",J15)))</formula>
    </cfRule>
    <cfRule type="containsText" dxfId="1959" priority="584" operator="containsText" text="Extremo">
      <formula>NOT(ISERROR(SEARCH("Extremo",J15)))</formula>
    </cfRule>
    <cfRule type="colorScale" priority="585">
      <colorScale>
        <cfvo type="min"/>
        <cfvo type="max"/>
        <color rgb="FFFF7128"/>
        <color rgb="FFFFEF9C"/>
      </colorScale>
    </cfRule>
  </conditionalFormatting>
  <conditionalFormatting sqref="M15:M19">
    <cfRule type="containsText" dxfId="1958" priority="556" operator="containsText" text="Moderado">
      <formula>NOT(ISERROR(SEARCH("Moderado",M15)))</formula>
    </cfRule>
    <cfRule type="containsText" dxfId="1957" priority="576" operator="containsText" text="Bajo">
      <formula>NOT(ISERROR(SEARCH("Bajo",M15)))</formula>
    </cfRule>
    <cfRule type="containsText" dxfId="1956" priority="577" operator="containsText" text="Moderado">
      <formula>NOT(ISERROR(SEARCH("Moderado",M15)))</formula>
    </cfRule>
    <cfRule type="containsText" dxfId="1955" priority="578" operator="containsText" text="Alto">
      <formula>NOT(ISERROR(SEARCH("Alto",M15)))</formula>
    </cfRule>
    <cfRule type="containsText" dxfId="1954" priority="579" operator="containsText" text="Extremo">
      <formula>NOT(ISERROR(SEARCH("Extremo",M15)))</formula>
    </cfRule>
    <cfRule type="colorScale" priority="580">
      <colorScale>
        <cfvo type="min"/>
        <cfvo type="max"/>
        <color rgb="FFFF7128"/>
        <color rgb="FFFFEF9C"/>
      </colorScale>
    </cfRule>
  </conditionalFormatting>
  <conditionalFormatting sqref="N15">
    <cfRule type="containsText" dxfId="1953" priority="570" operator="containsText" text="3- Moderado">
      <formula>NOT(ISERROR(SEARCH("3- Moderado",N15)))</formula>
    </cfRule>
    <cfRule type="containsText" dxfId="1952" priority="571" operator="containsText" text="6- Moderado">
      <formula>NOT(ISERROR(SEARCH("6- Moderado",N15)))</formula>
    </cfRule>
    <cfRule type="containsText" dxfId="1951" priority="572" operator="containsText" text="4- Moderado">
      <formula>NOT(ISERROR(SEARCH("4- Moderado",N15)))</formula>
    </cfRule>
    <cfRule type="containsText" dxfId="1950" priority="573" operator="containsText" text="3- Bajo">
      <formula>NOT(ISERROR(SEARCH("3- Bajo",N15)))</formula>
    </cfRule>
    <cfRule type="containsText" dxfId="1949" priority="574" operator="containsText" text="4- Bajo">
      <formula>NOT(ISERROR(SEARCH("4- Bajo",N15)))</formula>
    </cfRule>
    <cfRule type="containsText" dxfId="1948" priority="575" operator="containsText" text="1- Bajo">
      <formula>NOT(ISERROR(SEARCH("1- Bajo",N15)))</formula>
    </cfRule>
  </conditionalFormatting>
  <conditionalFormatting sqref="H15:H19">
    <cfRule type="containsText" dxfId="1947" priority="557" operator="containsText" text="Muy Alta">
      <formula>NOT(ISERROR(SEARCH("Muy Alta",H15)))</formula>
    </cfRule>
    <cfRule type="containsText" dxfId="1946" priority="558" operator="containsText" text="Alta">
      <formula>NOT(ISERROR(SEARCH("Alta",H15)))</formula>
    </cfRule>
    <cfRule type="containsText" dxfId="1945" priority="559" operator="containsText" text="Muy Alta">
      <formula>NOT(ISERROR(SEARCH("Muy Alta",H15)))</formula>
    </cfRule>
    <cfRule type="containsText" dxfId="1944" priority="564" operator="containsText" text="Muy Baja">
      <formula>NOT(ISERROR(SEARCH("Muy Baja",H15)))</formula>
    </cfRule>
    <cfRule type="containsText" dxfId="1943" priority="565" operator="containsText" text="Baja">
      <formula>NOT(ISERROR(SEARCH("Baja",H15)))</formula>
    </cfRule>
    <cfRule type="containsText" dxfId="1942" priority="566" operator="containsText" text="Media">
      <formula>NOT(ISERROR(SEARCH("Media",H15)))</formula>
    </cfRule>
    <cfRule type="containsText" dxfId="1941" priority="567" operator="containsText" text="Alta">
      <formula>NOT(ISERROR(SEARCH("Alta",H15)))</formula>
    </cfRule>
    <cfRule type="containsText" dxfId="1940" priority="569" operator="containsText" text="Muy Alta">
      <formula>NOT(ISERROR(SEARCH("Muy Alta",H15)))</formula>
    </cfRule>
  </conditionalFormatting>
  <conditionalFormatting sqref="I15:I19">
    <cfRule type="containsText" dxfId="1939" priority="560" operator="containsText" text="Catastrófico">
      <formula>NOT(ISERROR(SEARCH("Catastrófico",I15)))</formula>
    </cfRule>
    <cfRule type="containsText" dxfId="1938" priority="561" operator="containsText" text="Mayor">
      <formula>NOT(ISERROR(SEARCH("Mayor",I15)))</formula>
    </cfRule>
    <cfRule type="containsText" dxfId="1937" priority="562" operator="containsText" text="Menor">
      <formula>NOT(ISERROR(SEARCH("Menor",I15)))</formula>
    </cfRule>
    <cfRule type="containsText" dxfId="1936" priority="563" operator="containsText" text="Leve">
      <formula>NOT(ISERROR(SEARCH("Leve",I15)))</formula>
    </cfRule>
    <cfRule type="containsText" dxfId="1935" priority="568" operator="containsText" text="Moderado">
      <formula>NOT(ISERROR(SEARCH("Moderado",I15)))</formula>
    </cfRule>
  </conditionalFormatting>
  <conditionalFormatting sqref="K15:K19">
    <cfRule type="containsText" dxfId="1934" priority="555" operator="containsText" text="Media">
      <formula>NOT(ISERROR(SEARCH("Media",K15)))</formula>
    </cfRule>
  </conditionalFormatting>
  <conditionalFormatting sqref="L15:L19">
    <cfRule type="containsText" dxfId="1933" priority="554" operator="containsText" text="Moderado">
      <formula>NOT(ISERROR(SEARCH("Moderado",L15)))</formula>
    </cfRule>
  </conditionalFormatting>
  <conditionalFormatting sqref="J15:J19">
    <cfRule type="containsText" dxfId="1932" priority="553" operator="containsText" text="Moderado">
      <formula>NOT(ISERROR(SEARCH("Moderado",J15)))</formula>
    </cfRule>
  </conditionalFormatting>
  <conditionalFormatting sqref="J15:J19">
    <cfRule type="containsText" dxfId="1931" priority="551" operator="containsText" text="Bajo">
      <formula>NOT(ISERROR(SEARCH("Bajo",J15)))</formula>
    </cfRule>
    <cfRule type="containsText" dxfId="1930" priority="552" operator="containsText" text="Extremo">
      <formula>NOT(ISERROR(SEARCH("Extremo",J15)))</formula>
    </cfRule>
  </conditionalFormatting>
  <conditionalFormatting sqref="K15:K19">
    <cfRule type="containsText" dxfId="1929" priority="549" operator="containsText" text="Baja">
      <formula>NOT(ISERROR(SEARCH("Baja",K15)))</formula>
    </cfRule>
    <cfRule type="containsText" dxfId="1928" priority="550" operator="containsText" text="Muy Baja">
      <formula>NOT(ISERROR(SEARCH("Muy Baja",K15)))</formula>
    </cfRule>
  </conditionalFormatting>
  <conditionalFormatting sqref="K15:K19">
    <cfRule type="containsText" dxfId="1927" priority="547" operator="containsText" text="Muy Alta">
      <formula>NOT(ISERROR(SEARCH("Muy Alta",K15)))</formula>
    </cfRule>
    <cfRule type="containsText" dxfId="1926" priority="548" operator="containsText" text="Alta">
      <formula>NOT(ISERROR(SEARCH("Alta",K15)))</formula>
    </cfRule>
  </conditionalFormatting>
  <conditionalFormatting sqref="L15:L19">
    <cfRule type="containsText" dxfId="1925" priority="543" operator="containsText" text="Catastrófico">
      <formula>NOT(ISERROR(SEARCH("Catastrófico",L15)))</formula>
    </cfRule>
    <cfRule type="containsText" dxfId="1924" priority="544" operator="containsText" text="Mayor">
      <formula>NOT(ISERROR(SEARCH("Mayor",L15)))</formula>
    </cfRule>
    <cfRule type="containsText" dxfId="1923" priority="545" operator="containsText" text="Menor">
      <formula>NOT(ISERROR(SEARCH("Menor",L15)))</formula>
    </cfRule>
    <cfRule type="containsText" dxfId="1922" priority="546" operator="containsText" text="Leve">
      <formula>NOT(ISERROR(SEARCH("Leve",L15)))</formula>
    </cfRule>
  </conditionalFormatting>
  <conditionalFormatting sqref="K20:L20">
    <cfRule type="containsText" dxfId="1921" priority="537" operator="containsText" text="3- Moderado">
      <formula>NOT(ISERROR(SEARCH("3- Moderado",K20)))</formula>
    </cfRule>
    <cfRule type="containsText" dxfId="1920" priority="538" operator="containsText" text="6- Moderado">
      <formula>NOT(ISERROR(SEARCH("6- Moderado",K20)))</formula>
    </cfRule>
    <cfRule type="containsText" dxfId="1919" priority="539" operator="containsText" text="4- Moderado">
      <formula>NOT(ISERROR(SEARCH("4- Moderado",K20)))</formula>
    </cfRule>
    <cfRule type="containsText" dxfId="1918" priority="540" operator="containsText" text="3- Bajo">
      <formula>NOT(ISERROR(SEARCH("3- Bajo",K20)))</formula>
    </cfRule>
    <cfRule type="containsText" dxfId="1917" priority="541" operator="containsText" text="4- Bajo">
      <formula>NOT(ISERROR(SEARCH("4- Bajo",K20)))</formula>
    </cfRule>
    <cfRule type="containsText" dxfId="1916" priority="542" operator="containsText" text="1- Bajo">
      <formula>NOT(ISERROR(SEARCH("1- Bajo",K20)))</formula>
    </cfRule>
  </conditionalFormatting>
  <conditionalFormatting sqref="H20:I20">
    <cfRule type="containsText" dxfId="1915" priority="531" operator="containsText" text="3- Moderado">
      <formula>NOT(ISERROR(SEARCH("3- Moderado",H20)))</formula>
    </cfRule>
    <cfRule type="containsText" dxfId="1914" priority="532" operator="containsText" text="6- Moderado">
      <formula>NOT(ISERROR(SEARCH("6- Moderado",H20)))</formula>
    </cfRule>
    <cfRule type="containsText" dxfId="1913" priority="533" operator="containsText" text="4- Moderado">
      <formula>NOT(ISERROR(SEARCH("4- Moderado",H20)))</formula>
    </cfRule>
    <cfRule type="containsText" dxfId="1912" priority="534" operator="containsText" text="3- Bajo">
      <formula>NOT(ISERROR(SEARCH("3- Bajo",H20)))</formula>
    </cfRule>
    <cfRule type="containsText" dxfId="1911" priority="535" operator="containsText" text="4- Bajo">
      <formula>NOT(ISERROR(SEARCH("4- Bajo",H20)))</formula>
    </cfRule>
    <cfRule type="containsText" dxfId="1910" priority="536" operator="containsText" text="1- Bajo">
      <formula>NOT(ISERROR(SEARCH("1- Bajo",H20)))</formula>
    </cfRule>
  </conditionalFormatting>
  <conditionalFormatting sqref="A20 C20:E20">
    <cfRule type="containsText" dxfId="1909" priority="525" operator="containsText" text="3- Moderado">
      <formula>NOT(ISERROR(SEARCH("3- Moderado",A20)))</formula>
    </cfRule>
    <cfRule type="containsText" dxfId="1908" priority="526" operator="containsText" text="6- Moderado">
      <formula>NOT(ISERROR(SEARCH("6- Moderado",A20)))</formula>
    </cfRule>
    <cfRule type="containsText" dxfId="1907" priority="527" operator="containsText" text="4- Moderado">
      <formula>NOT(ISERROR(SEARCH("4- Moderado",A20)))</formula>
    </cfRule>
    <cfRule type="containsText" dxfId="1906" priority="528" operator="containsText" text="3- Bajo">
      <formula>NOT(ISERROR(SEARCH("3- Bajo",A20)))</formula>
    </cfRule>
    <cfRule type="containsText" dxfId="1905" priority="529" operator="containsText" text="4- Bajo">
      <formula>NOT(ISERROR(SEARCH("4- Bajo",A20)))</formula>
    </cfRule>
    <cfRule type="containsText" dxfId="1904" priority="530" operator="containsText" text="1- Bajo">
      <formula>NOT(ISERROR(SEARCH("1- Bajo",A20)))</formula>
    </cfRule>
  </conditionalFormatting>
  <conditionalFormatting sqref="F20:G20">
    <cfRule type="containsText" dxfId="1903" priority="519" operator="containsText" text="3- Moderado">
      <formula>NOT(ISERROR(SEARCH("3- Moderado",F20)))</formula>
    </cfRule>
    <cfRule type="containsText" dxfId="1902" priority="520" operator="containsText" text="6- Moderado">
      <formula>NOT(ISERROR(SEARCH("6- Moderado",F20)))</formula>
    </cfRule>
    <cfRule type="containsText" dxfId="1901" priority="521" operator="containsText" text="4- Moderado">
      <formula>NOT(ISERROR(SEARCH("4- Moderado",F20)))</formula>
    </cfRule>
    <cfRule type="containsText" dxfId="1900" priority="522" operator="containsText" text="3- Bajo">
      <formula>NOT(ISERROR(SEARCH("3- Bajo",F20)))</formula>
    </cfRule>
    <cfRule type="containsText" dxfId="1899" priority="523" operator="containsText" text="4- Bajo">
      <formula>NOT(ISERROR(SEARCH("4- Bajo",F20)))</formula>
    </cfRule>
    <cfRule type="containsText" dxfId="1898" priority="524" operator="containsText" text="1- Bajo">
      <formula>NOT(ISERROR(SEARCH("1- Bajo",F20)))</formula>
    </cfRule>
  </conditionalFormatting>
  <conditionalFormatting sqref="J20:J24">
    <cfRule type="containsText" dxfId="1897" priority="514" operator="containsText" text="Bajo">
      <formula>NOT(ISERROR(SEARCH("Bajo",J20)))</formula>
    </cfRule>
    <cfRule type="containsText" dxfId="1896" priority="515" operator="containsText" text="Moderado">
      <formula>NOT(ISERROR(SEARCH("Moderado",J20)))</formula>
    </cfRule>
    <cfRule type="containsText" dxfId="1895" priority="516" operator="containsText" text="Alto">
      <formula>NOT(ISERROR(SEARCH("Alto",J20)))</formula>
    </cfRule>
    <cfRule type="containsText" dxfId="1894" priority="517" operator="containsText" text="Extremo">
      <formula>NOT(ISERROR(SEARCH("Extremo",J20)))</formula>
    </cfRule>
    <cfRule type="colorScale" priority="518">
      <colorScale>
        <cfvo type="min"/>
        <cfvo type="max"/>
        <color rgb="FFFF7128"/>
        <color rgb="FFFFEF9C"/>
      </colorScale>
    </cfRule>
  </conditionalFormatting>
  <conditionalFormatting sqref="M20:M24">
    <cfRule type="containsText" dxfId="1893" priority="489" operator="containsText" text="Moderado">
      <formula>NOT(ISERROR(SEARCH("Moderado",M20)))</formula>
    </cfRule>
    <cfRule type="containsText" dxfId="1892" priority="509" operator="containsText" text="Bajo">
      <formula>NOT(ISERROR(SEARCH("Bajo",M20)))</formula>
    </cfRule>
    <cfRule type="containsText" dxfId="1891" priority="510" operator="containsText" text="Moderado">
      <formula>NOT(ISERROR(SEARCH("Moderado",M20)))</formula>
    </cfRule>
    <cfRule type="containsText" dxfId="1890" priority="511" operator="containsText" text="Alto">
      <formula>NOT(ISERROR(SEARCH("Alto",M20)))</formula>
    </cfRule>
    <cfRule type="containsText" dxfId="1889" priority="512" operator="containsText" text="Extremo">
      <formula>NOT(ISERROR(SEARCH("Extremo",M20)))</formula>
    </cfRule>
    <cfRule type="colorScale" priority="513">
      <colorScale>
        <cfvo type="min"/>
        <cfvo type="max"/>
        <color rgb="FFFF7128"/>
        <color rgb="FFFFEF9C"/>
      </colorScale>
    </cfRule>
  </conditionalFormatting>
  <conditionalFormatting sqref="N20">
    <cfRule type="containsText" dxfId="1888" priority="503" operator="containsText" text="3- Moderado">
      <formula>NOT(ISERROR(SEARCH("3- Moderado",N20)))</formula>
    </cfRule>
    <cfRule type="containsText" dxfId="1887" priority="504" operator="containsText" text="6- Moderado">
      <formula>NOT(ISERROR(SEARCH("6- Moderado",N20)))</formula>
    </cfRule>
    <cfRule type="containsText" dxfId="1886" priority="505" operator="containsText" text="4- Moderado">
      <formula>NOT(ISERROR(SEARCH("4- Moderado",N20)))</formula>
    </cfRule>
    <cfRule type="containsText" dxfId="1885" priority="506" operator="containsText" text="3- Bajo">
      <formula>NOT(ISERROR(SEARCH("3- Bajo",N20)))</formula>
    </cfRule>
    <cfRule type="containsText" dxfId="1884" priority="507" operator="containsText" text="4- Bajo">
      <formula>NOT(ISERROR(SEARCH("4- Bajo",N20)))</formula>
    </cfRule>
    <cfRule type="containsText" dxfId="1883" priority="508" operator="containsText" text="1- Bajo">
      <formula>NOT(ISERROR(SEARCH("1- Bajo",N20)))</formula>
    </cfRule>
  </conditionalFormatting>
  <conditionalFormatting sqref="H20:H24">
    <cfRule type="containsText" dxfId="1882" priority="490" operator="containsText" text="Muy Alta">
      <formula>NOT(ISERROR(SEARCH("Muy Alta",H20)))</formula>
    </cfRule>
    <cfRule type="containsText" dxfId="1881" priority="491" operator="containsText" text="Alta">
      <formula>NOT(ISERROR(SEARCH("Alta",H20)))</formula>
    </cfRule>
    <cfRule type="containsText" dxfId="1880" priority="492" operator="containsText" text="Muy Alta">
      <formula>NOT(ISERROR(SEARCH("Muy Alta",H20)))</formula>
    </cfRule>
    <cfRule type="containsText" dxfId="1879" priority="497" operator="containsText" text="Muy Baja">
      <formula>NOT(ISERROR(SEARCH("Muy Baja",H20)))</formula>
    </cfRule>
    <cfRule type="containsText" dxfId="1878" priority="498" operator="containsText" text="Baja">
      <formula>NOT(ISERROR(SEARCH("Baja",H20)))</formula>
    </cfRule>
    <cfRule type="containsText" dxfId="1877" priority="499" operator="containsText" text="Media">
      <formula>NOT(ISERROR(SEARCH("Media",H20)))</formula>
    </cfRule>
    <cfRule type="containsText" dxfId="1876" priority="500" operator="containsText" text="Alta">
      <formula>NOT(ISERROR(SEARCH("Alta",H20)))</formula>
    </cfRule>
    <cfRule type="containsText" dxfId="1875" priority="502" operator="containsText" text="Muy Alta">
      <formula>NOT(ISERROR(SEARCH("Muy Alta",H20)))</formula>
    </cfRule>
  </conditionalFormatting>
  <conditionalFormatting sqref="I20:I24">
    <cfRule type="containsText" dxfId="1874" priority="493" operator="containsText" text="Catastrófico">
      <formula>NOT(ISERROR(SEARCH("Catastrófico",I20)))</formula>
    </cfRule>
    <cfRule type="containsText" dxfId="1873" priority="494" operator="containsText" text="Mayor">
      <formula>NOT(ISERROR(SEARCH("Mayor",I20)))</formula>
    </cfRule>
    <cfRule type="containsText" dxfId="1872" priority="495" operator="containsText" text="Menor">
      <formula>NOT(ISERROR(SEARCH("Menor",I20)))</formula>
    </cfRule>
    <cfRule type="containsText" dxfId="1871" priority="496" operator="containsText" text="Leve">
      <formula>NOT(ISERROR(SEARCH("Leve",I20)))</formula>
    </cfRule>
    <cfRule type="containsText" dxfId="1870" priority="501" operator="containsText" text="Moderado">
      <formula>NOT(ISERROR(SEARCH("Moderado",I20)))</formula>
    </cfRule>
  </conditionalFormatting>
  <conditionalFormatting sqref="K20:K24">
    <cfRule type="containsText" dxfId="1869" priority="488" operator="containsText" text="Media">
      <formula>NOT(ISERROR(SEARCH("Media",K20)))</formula>
    </cfRule>
  </conditionalFormatting>
  <conditionalFormatting sqref="L20:L24">
    <cfRule type="containsText" dxfId="1868" priority="487" operator="containsText" text="Moderado">
      <formula>NOT(ISERROR(SEARCH("Moderado",L20)))</formula>
    </cfRule>
  </conditionalFormatting>
  <conditionalFormatting sqref="J20:J24">
    <cfRule type="containsText" dxfId="1867" priority="486" operator="containsText" text="Moderado">
      <formula>NOT(ISERROR(SEARCH("Moderado",J20)))</formula>
    </cfRule>
  </conditionalFormatting>
  <conditionalFormatting sqref="J20:J24">
    <cfRule type="containsText" dxfId="1866" priority="484" operator="containsText" text="Bajo">
      <formula>NOT(ISERROR(SEARCH("Bajo",J20)))</formula>
    </cfRule>
    <cfRule type="containsText" dxfId="1865" priority="485" operator="containsText" text="Extremo">
      <formula>NOT(ISERROR(SEARCH("Extremo",J20)))</formula>
    </cfRule>
  </conditionalFormatting>
  <conditionalFormatting sqref="K20:K24">
    <cfRule type="containsText" dxfId="1864" priority="482" operator="containsText" text="Baja">
      <formula>NOT(ISERROR(SEARCH("Baja",K20)))</formula>
    </cfRule>
    <cfRule type="containsText" dxfId="1863" priority="483" operator="containsText" text="Muy Baja">
      <formula>NOT(ISERROR(SEARCH("Muy Baja",K20)))</formula>
    </cfRule>
  </conditionalFormatting>
  <conditionalFormatting sqref="K20:K24">
    <cfRule type="containsText" dxfId="1862" priority="480" operator="containsText" text="Muy Alta">
      <formula>NOT(ISERROR(SEARCH("Muy Alta",K20)))</formula>
    </cfRule>
    <cfRule type="containsText" dxfId="1861" priority="481" operator="containsText" text="Alta">
      <formula>NOT(ISERROR(SEARCH("Alta",K20)))</formula>
    </cfRule>
  </conditionalFormatting>
  <conditionalFormatting sqref="L20:L24">
    <cfRule type="containsText" dxfId="1860" priority="476" operator="containsText" text="Catastrófico">
      <formula>NOT(ISERROR(SEARCH("Catastrófico",L20)))</formula>
    </cfRule>
    <cfRule type="containsText" dxfId="1859" priority="477" operator="containsText" text="Mayor">
      <formula>NOT(ISERROR(SEARCH("Mayor",L20)))</formula>
    </cfRule>
    <cfRule type="containsText" dxfId="1858" priority="478" operator="containsText" text="Menor">
      <formula>NOT(ISERROR(SEARCH("Menor",L20)))</formula>
    </cfRule>
    <cfRule type="containsText" dxfId="1857" priority="479" operator="containsText" text="Leve">
      <formula>NOT(ISERROR(SEARCH("Leve",L20)))</formula>
    </cfRule>
  </conditionalFormatting>
  <conditionalFormatting sqref="K30:L30">
    <cfRule type="containsText" dxfId="1856" priority="470" operator="containsText" text="3- Moderado">
      <formula>NOT(ISERROR(SEARCH("3- Moderado",K30)))</formula>
    </cfRule>
    <cfRule type="containsText" dxfId="1855" priority="471" operator="containsText" text="6- Moderado">
      <formula>NOT(ISERROR(SEARCH("6- Moderado",K30)))</formula>
    </cfRule>
    <cfRule type="containsText" dxfId="1854" priority="472" operator="containsText" text="4- Moderado">
      <formula>NOT(ISERROR(SEARCH("4- Moderado",K30)))</formula>
    </cfRule>
    <cfRule type="containsText" dxfId="1853" priority="473" operator="containsText" text="3- Bajo">
      <formula>NOT(ISERROR(SEARCH("3- Bajo",K30)))</formula>
    </cfRule>
    <cfRule type="containsText" dxfId="1852" priority="474" operator="containsText" text="4- Bajo">
      <formula>NOT(ISERROR(SEARCH("4- Bajo",K30)))</formula>
    </cfRule>
    <cfRule type="containsText" dxfId="1851" priority="475" operator="containsText" text="1- Bajo">
      <formula>NOT(ISERROR(SEARCH("1- Bajo",K30)))</formula>
    </cfRule>
  </conditionalFormatting>
  <conditionalFormatting sqref="H30:I30">
    <cfRule type="containsText" dxfId="1850" priority="464" operator="containsText" text="3- Moderado">
      <formula>NOT(ISERROR(SEARCH("3- Moderado",H30)))</formula>
    </cfRule>
    <cfRule type="containsText" dxfId="1849" priority="465" operator="containsText" text="6- Moderado">
      <formula>NOT(ISERROR(SEARCH("6- Moderado",H30)))</formula>
    </cfRule>
    <cfRule type="containsText" dxfId="1848" priority="466" operator="containsText" text="4- Moderado">
      <formula>NOT(ISERROR(SEARCH("4- Moderado",H30)))</formula>
    </cfRule>
    <cfRule type="containsText" dxfId="1847" priority="467" operator="containsText" text="3- Bajo">
      <formula>NOT(ISERROR(SEARCH("3- Bajo",H30)))</formula>
    </cfRule>
    <cfRule type="containsText" dxfId="1846" priority="468" operator="containsText" text="4- Bajo">
      <formula>NOT(ISERROR(SEARCH("4- Bajo",H30)))</formula>
    </cfRule>
    <cfRule type="containsText" dxfId="1845" priority="469" operator="containsText" text="1- Bajo">
      <formula>NOT(ISERROR(SEARCH("1- Bajo",H30)))</formula>
    </cfRule>
  </conditionalFormatting>
  <conditionalFormatting sqref="A30 C30:E30">
    <cfRule type="containsText" dxfId="1844" priority="458" operator="containsText" text="3- Moderado">
      <formula>NOT(ISERROR(SEARCH("3- Moderado",A30)))</formula>
    </cfRule>
    <cfRule type="containsText" dxfId="1843" priority="459" operator="containsText" text="6- Moderado">
      <formula>NOT(ISERROR(SEARCH("6- Moderado",A30)))</formula>
    </cfRule>
    <cfRule type="containsText" dxfId="1842" priority="460" operator="containsText" text="4- Moderado">
      <formula>NOT(ISERROR(SEARCH("4- Moderado",A30)))</formula>
    </cfRule>
    <cfRule type="containsText" dxfId="1841" priority="461" operator="containsText" text="3- Bajo">
      <formula>NOT(ISERROR(SEARCH("3- Bajo",A30)))</formula>
    </cfRule>
    <cfRule type="containsText" dxfId="1840" priority="462" operator="containsText" text="4- Bajo">
      <formula>NOT(ISERROR(SEARCH("4- Bajo",A30)))</formula>
    </cfRule>
    <cfRule type="containsText" dxfId="1839" priority="463" operator="containsText" text="1- Bajo">
      <formula>NOT(ISERROR(SEARCH("1- Bajo",A30)))</formula>
    </cfRule>
  </conditionalFormatting>
  <conditionalFormatting sqref="F30:G30">
    <cfRule type="containsText" dxfId="1838" priority="452" operator="containsText" text="3- Moderado">
      <formula>NOT(ISERROR(SEARCH("3- Moderado",F30)))</formula>
    </cfRule>
    <cfRule type="containsText" dxfId="1837" priority="453" operator="containsText" text="6- Moderado">
      <formula>NOT(ISERROR(SEARCH("6- Moderado",F30)))</formula>
    </cfRule>
    <cfRule type="containsText" dxfId="1836" priority="454" operator="containsText" text="4- Moderado">
      <formula>NOT(ISERROR(SEARCH("4- Moderado",F30)))</formula>
    </cfRule>
    <cfRule type="containsText" dxfId="1835" priority="455" operator="containsText" text="3- Bajo">
      <formula>NOT(ISERROR(SEARCH("3- Bajo",F30)))</formula>
    </cfRule>
    <cfRule type="containsText" dxfId="1834" priority="456" operator="containsText" text="4- Bajo">
      <formula>NOT(ISERROR(SEARCH("4- Bajo",F30)))</formula>
    </cfRule>
    <cfRule type="containsText" dxfId="1833" priority="457" operator="containsText" text="1- Bajo">
      <formula>NOT(ISERROR(SEARCH("1- Bajo",F30)))</formula>
    </cfRule>
  </conditionalFormatting>
  <conditionalFormatting sqref="J30:J34">
    <cfRule type="containsText" dxfId="1832" priority="447" operator="containsText" text="Bajo">
      <formula>NOT(ISERROR(SEARCH("Bajo",J30)))</formula>
    </cfRule>
    <cfRule type="containsText" dxfId="1831" priority="448" operator="containsText" text="Moderado">
      <formula>NOT(ISERROR(SEARCH("Moderado",J30)))</formula>
    </cfRule>
    <cfRule type="containsText" dxfId="1830" priority="449" operator="containsText" text="Alto">
      <formula>NOT(ISERROR(SEARCH("Alto",J30)))</formula>
    </cfRule>
    <cfRule type="containsText" dxfId="1829" priority="450" operator="containsText" text="Extremo">
      <formula>NOT(ISERROR(SEARCH("Extremo",J30)))</formula>
    </cfRule>
    <cfRule type="colorScale" priority="451">
      <colorScale>
        <cfvo type="min"/>
        <cfvo type="max"/>
        <color rgb="FFFF7128"/>
        <color rgb="FFFFEF9C"/>
      </colorScale>
    </cfRule>
  </conditionalFormatting>
  <conditionalFormatting sqref="M30:M34">
    <cfRule type="containsText" dxfId="1828" priority="422" operator="containsText" text="Moderado">
      <formula>NOT(ISERROR(SEARCH("Moderado",M30)))</formula>
    </cfRule>
    <cfRule type="containsText" dxfId="1827" priority="442" operator="containsText" text="Bajo">
      <formula>NOT(ISERROR(SEARCH("Bajo",M30)))</formula>
    </cfRule>
    <cfRule type="containsText" dxfId="1826" priority="443" operator="containsText" text="Moderado">
      <formula>NOT(ISERROR(SEARCH("Moderado",M30)))</formula>
    </cfRule>
    <cfRule type="containsText" dxfId="1825" priority="444" operator="containsText" text="Alto">
      <formula>NOT(ISERROR(SEARCH("Alto",M30)))</formula>
    </cfRule>
    <cfRule type="containsText" dxfId="1824" priority="445" operator="containsText" text="Extremo">
      <formula>NOT(ISERROR(SEARCH("Extremo",M30)))</formula>
    </cfRule>
    <cfRule type="colorScale" priority="446">
      <colorScale>
        <cfvo type="min"/>
        <cfvo type="max"/>
        <color rgb="FFFF7128"/>
        <color rgb="FFFFEF9C"/>
      </colorScale>
    </cfRule>
  </conditionalFormatting>
  <conditionalFormatting sqref="N30">
    <cfRule type="containsText" dxfId="1823" priority="436" operator="containsText" text="3- Moderado">
      <formula>NOT(ISERROR(SEARCH("3- Moderado",N30)))</formula>
    </cfRule>
    <cfRule type="containsText" dxfId="1822" priority="437" operator="containsText" text="6- Moderado">
      <formula>NOT(ISERROR(SEARCH("6- Moderado",N30)))</formula>
    </cfRule>
    <cfRule type="containsText" dxfId="1821" priority="438" operator="containsText" text="4- Moderado">
      <formula>NOT(ISERROR(SEARCH("4- Moderado",N30)))</formula>
    </cfRule>
    <cfRule type="containsText" dxfId="1820" priority="439" operator="containsText" text="3- Bajo">
      <formula>NOT(ISERROR(SEARCH("3- Bajo",N30)))</formula>
    </cfRule>
    <cfRule type="containsText" dxfId="1819" priority="440" operator="containsText" text="4- Bajo">
      <formula>NOT(ISERROR(SEARCH("4- Bajo",N30)))</formula>
    </cfRule>
    <cfRule type="containsText" dxfId="1818" priority="441" operator="containsText" text="1- Bajo">
      <formula>NOT(ISERROR(SEARCH("1- Bajo",N30)))</formula>
    </cfRule>
  </conditionalFormatting>
  <conditionalFormatting sqref="H30:H34">
    <cfRule type="containsText" dxfId="1817" priority="423" operator="containsText" text="Muy Alta">
      <formula>NOT(ISERROR(SEARCH("Muy Alta",H30)))</formula>
    </cfRule>
    <cfRule type="containsText" dxfId="1816" priority="424" operator="containsText" text="Alta">
      <formula>NOT(ISERROR(SEARCH("Alta",H30)))</formula>
    </cfRule>
    <cfRule type="containsText" dxfId="1815" priority="425" operator="containsText" text="Muy Alta">
      <formula>NOT(ISERROR(SEARCH("Muy Alta",H30)))</formula>
    </cfRule>
    <cfRule type="containsText" dxfId="1814" priority="430" operator="containsText" text="Muy Baja">
      <formula>NOT(ISERROR(SEARCH("Muy Baja",H30)))</formula>
    </cfRule>
    <cfRule type="containsText" dxfId="1813" priority="431" operator="containsText" text="Baja">
      <formula>NOT(ISERROR(SEARCH("Baja",H30)))</formula>
    </cfRule>
    <cfRule type="containsText" dxfId="1812" priority="432" operator="containsText" text="Media">
      <formula>NOT(ISERROR(SEARCH("Media",H30)))</formula>
    </cfRule>
    <cfRule type="containsText" dxfId="1811" priority="433" operator="containsText" text="Alta">
      <formula>NOT(ISERROR(SEARCH("Alta",H30)))</formula>
    </cfRule>
    <cfRule type="containsText" dxfId="1810" priority="435" operator="containsText" text="Muy Alta">
      <formula>NOT(ISERROR(SEARCH("Muy Alta",H30)))</formula>
    </cfRule>
  </conditionalFormatting>
  <conditionalFormatting sqref="I30:I34">
    <cfRule type="containsText" dxfId="1809" priority="426" operator="containsText" text="Catastrófico">
      <formula>NOT(ISERROR(SEARCH("Catastrófico",I30)))</formula>
    </cfRule>
    <cfRule type="containsText" dxfId="1808" priority="427" operator="containsText" text="Mayor">
      <formula>NOT(ISERROR(SEARCH("Mayor",I30)))</formula>
    </cfRule>
    <cfRule type="containsText" dxfId="1807" priority="428" operator="containsText" text="Menor">
      <formula>NOT(ISERROR(SEARCH("Menor",I30)))</formula>
    </cfRule>
    <cfRule type="containsText" dxfId="1806" priority="429" operator="containsText" text="Leve">
      <formula>NOT(ISERROR(SEARCH("Leve",I30)))</formula>
    </cfRule>
    <cfRule type="containsText" dxfId="1805" priority="434" operator="containsText" text="Moderado">
      <formula>NOT(ISERROR(SEARCH("Moderado",I30)))</formula>
    </cfRule>
  </conditionalFormatting>
  <conditionalFormatting sqref="K30:K34">
    <cfRule type="containsText" dxfId="1804" priority="421" operator="containsText" text="Media">
      <formula>NOT(ISERROR(SEARCH("Media",K30)))</formula>
    </cfRule>
  </conditionalFormatting>
  <conditionalFormatting sqref="L30:L34">
    <cfRule type="containsText" dxfId="1803" priority="420" operator="containsText" text="Moderado">
      <formula>NOT(ISERROR(SEARCH("Moderado",L30)))</formula>
    </cfRule>
  </conditionalFormatting>
  <conditionalFormatting sqref="J30:J34">
    <cfRule type="containsText" dxfId="1802" priority="419" operator="containsText" text="Moderado">
      <formula>NOT(ISERROR(SEARCH("Moderado",J30)))</formula>
    </cfRule>
  </conditionalFormatting>
  <conditionalFormatting sqref="J30:J34">
    <cfRule type="containsText" dxfId="1801" priority="417" operator="containsText" text="Bajo">
      <formula>NOT(ISERROR(SEARCH("Bajo",J30)))</formula>
    </cfRule>
    <cfRule type="containsText" dxfId="1800" priority="418" operator="containsText" text="Extremo">
      <formula>NOT(ISERROR(SEARCH("Extremo",J30)))</formula>
    </cfRule>
  </conditionalFormatting>
  <conditionalFormatting sqref="K30:K34">
    <cfRule type="containsText" dxfId="1799" priority="415" operator="containsText" text="Baja">
      <formula>NOT(ISERROR(SEARCH("Baja",K30)))</formula>
    </cfRule>
    <cfRule type="containsText" dxfId="1798" priority="416" operator="containsText" text="Muy Baja">
      <formula>NOT(ISERROR(SEARCH("Muy Baja",K30)))</formula>
    </cfRule>
  </conditionalFormatting>
  <conditionalFormatting sqref="K30:K34">
    <cfRule type="containsText" dxfId="1797" priority="413" operator="containsText" text="Muy Alta">
      <formula>NOT(ISERROR(SEARCH("Muy Alta",K30)))</formula>
    </cfRule>
    <cfRule type="containsText" dxfId="1796" priority="414" operator="containsText" text="Alta">
      <formula>NOT(ISERROR(SEARCH("Alta",K30)))</formula>
    </cfRule>
  </conditionalFormatting>
  <conditionalFormatting sqref="L30:L34">
    <cfRule type="containsText" dxfId="1795" priority="409" operator="containsText" text="Catastrófico">
      <formula>NOT(ISERROR(SEARCH("Catastrófico",L30)))</formula>
    </cfRule>
    <cfRule type="containsText" dxfId="1794" priority="410" operator="containsText" text="Mayor">
      <formula>NOT(ISERROR(SEARCH("Mayor",L30)))</formula>
    </cfRule>
    <cfRule type="containsText" dxfId="1793" priority="411" operator="containsText" text="Menor">
      <formula>NOT(ISERROR(SEARCH("Menor",L30)))</formula>
    </cfRule>
    <cfRule type="containsText" dxfId="1792" priority="412" operator="containsText" text="Leve">
      <formula>NOT(ISERROR(SEARCH("Leve",L30)))</formula>
    </cfRule>
  </conditionalFormatting>
  <conditionalFormatting sqref="K35:L35">
    <cfRule type="containsText" dxfId="1791" priority="403" operator="containsText" text="3- Moderado">
      <formula>NOT(ISERROR(SEARCH("3- Moderado",K35)))</formula>
    </cfRule>
    <cfRule type="containsText" dxfId="1790" priority="404" operator="containsText" text="6- Moderado">
      <formula>NOT(ISERROR(SEARCH("6- Moderado",K35)))</formula>
    </cfRule>
    <cfRule type="containsText" dxfId="1789" priority="405" operator="containsText" text="4- Moderado">
      <formula>NOT(ISERROR(SEARCH("4- Moderado",K35)))</formula>
    </cfRule>
    <cfRule type="containsText" dxfId="1788" priority="406" operator="containsText" text="3- Bajo">
      <formula>NOT(ISERROR(SEARCH("3- Bajo",K35)))</formula>
    </cfRule>
    <cfRule type="containsText" dxfId="1787" priority="407" operator="containsText" text="4- Bajo">
      <formula>NOT(ISERROR(SEARCH("4- Bajo",K35)))</formula>
    </cfRule>
    <cfRule type="containsText" dxfId="1786" priority="408" operator="containsText" text="1- Bajo">
      <formula>NOT(ISERROR(SEARCH("1- Bajo",K35)))</formula>
    </cfRule>
  </conditionalFormatting>
  <conditionalFormatting sqref="H35:I35">
    <cfRule type="containsText" dxfId="1785" priority="397" operator="containsText" text="3- Moderado">
      <formula>NOT(ISERROR(SEARCH("3- Moderado",H35)))</formula>
    </cfRule>
    <cfRule type="containsText" dxfId="1784" priority="398" operator="containsText" text="6- Moderado">
      <formula>NOT(ISERROR(SEARCH("6- Moderado",H35)))</formula>
    </cfRule>
    <cfRule type="containsText" dxfId="1783" priority="399" operator="containsText" text="4- Moderado">
      <formula>NOT(ISERROR(SEARCH("4- Moderado",H35)))</formula>
    </cfRule>
    <cfRule type="containsText" dxfId="1782" priority="400" operator="containsText" text="3- Bajo">
      <formula>NOT(ISERROR(SEARCH("3- Bajo",H35)))</formula>
    </cfRule>
    <cfRule type="containsText" dxfId="1781" priority="401" operator="containsText" text="4- Bajo">
      <formula>NOT(ISERROR(SEARCH("4- Bajo",H35)))</formula>
    </cfRule>
    <cfRule type="containsText" dxfId="1780" priority="402" operator="containsText" text="1- Bajo">
      <formula>NOT(ISERROR(SEARCH("1- Bajo",H35)))</formula>
    </cfRule>
  </conditionalFormatting>
  <conditionalFormatting sqref="A35 C35:E35">
    <cfRule type="containsText" dxfId="1779" priority="391" operator="containsText" text="3- Moderado">
      <formula>NOT(ISERROR(SEARCH("3- Moderado",A35)))</formula>
    </cfRule>
    <cfRule type="containsText" dxfId="1778" priority="392" operator="containsText" text="6- Moderado">
      <formula>NOT(ISERROR(SEARCH("6- Moderado",A35)))</formula>
    </cfRule>
    <cfRule type="containsText" dxfId="1777" priority="393" operator="containsText" text="4- Moderado">
      <formula>NOT(ISERROR(SEARCH("4- Moderado",A35)))</formula>
    </cfRule>
    <cfRule type="containsText" dxfId="1776" priority="394" operator="containsText" text="3- Bajo">
      <formula>NOT(ISERROR(SEARCH("3- Bajo",A35)))</formula>
    </cfRule>
    <cfRule type="containsText" dxfId="1775" priority="395" operator="containsText" text="4- Bajo">
      <formula>NOT(ISERROR(SEARCH("4- Bajo",A35)))</formula>
    </cfRule>
    <cfRule type="containsText" dxfId="1774" priority="396" operator="containsText" text="1- Bajo">
      <formula>NOT(ISERROR(SEARCH("1- Bajo",A35)))</formula>
    </cfRule>
  </conditionalFormatting>
  <conditionalFormatting sqref="F35:G35">
    <cfRule type="containsText" dxfId="1773" priority="385" operator="containsText" text="3- Moderado">
      <formula>NOT(ISERROR(SEARCH("3- Moderado",F35)))</formula>
    </cfRule>
    <cfRule type="containsText" dxfId="1772" priority="386" operator="containsText" text="6- Moderado">
      <formula>NOT(ISERROR(SEARCH("6- Moderado",F35)))</formula>
    </cfRule>
    <cfRule type="containsText" dxfId="1771" priority="387" operator="containsText" text="4- Moderado">
      <formula>NOT(ISERROR(SEARCH("4- Moderado",F35)))</formula>
    </cfRule>
    <cfRule type="containsText" dxfId="1770" priority="388" operator="containsText" text="3- Bajo">
      <formula>NOT(ISERROR(SEARCH("3- Bajo",F35)))</formula>
    </cfRule>
    <cfRule type="containsText" dxfId="1769" priority="389" operator="containsText" text="4- Bajo">
      <formula>NOT(ISERROR(SEARCH("4- Bajo",F35)))</formula>
    </cfRule>
    <cfRule type="containsText" dxfId="1768" priority="390" operator="containsText" text="1- Bajo">
      <formula>NOT(ISERROR(SEARCH("1- Bajo",F35)))</formula>
    </cfRule>
  </conditionalFormatting>
  <conditionalFormatting sqref="J35:J39">
    <cfRule type="containsText" dxfId="1767" priority="380" operator="containsText" text="Bajo">
      <formula>NOT(ISERROR(SEARCH("Bajo",J35)))</formula>
    </cfRule>
    <cfRule type="containsText" dxfId="1766" priority="381" operator="containsText" text="Moderado">
      <formula>NOT(ISERROR(SEARCH("Moderado",J35)))</formula>
    </cfRule>
    <cfRule type="containsText" dxfId="1765" priority="382" operator="containsText" text="Alto">
      <formula>NOT(ISERROR(SEARCH("Alto",J35)))</formula>
    </cfRule>
    <cfRule type="containsText" dxfId="1764" priority="383" operator="containsText" text="Extremo">
      <formula>NOT(ISERROR(SEARCH("Extremo",J35)))</formula>
    </cfRule>
    <cfRule type="colorScale" priority="384">
      <colorScale>
        <cfvo type="min"/>
        <cfvo type="max"/>
        <color rgb="FFFF7128"/>
        <color rgb="FFFFEF9C"/>
      </colorScale>
    </cfRule>
  </conditionalFormatting>
  <conditionalFormatting sqref="M35:M39">
    <cfRule type="containsText" dxfId="1763" priority="355" operator="containsText" text="Moderado">
      <formula>NOT(ISERROR(SEARCH("Moderado",M35)))</formula>
    </cfRule>
    <cfRule type="containsText" dxfId="1762" priority="375" operator="containsText" text="Bajo">
      <formula>NOT(ISERROR(SEARCH("Bajo",M35)))</formula>
    </cfRule>
    <cfRule type="containsText" dxfId="1761" priority="376" operator="containsText" text="Moderado">
      <formula>NOT(ISERROR(SEARCH("Moderado",M35)))</formula>
    </cfRule>
    <cfRule type="containsText" dxfId="1760" priority="377" operator="containsText" text="Alto">
      <formula>NOT(ISERROR(SEARCH("Alto",M35)))</formula>
    </cfRule>
    <cfRule type="containsText" dxfId="1759" priority="378" operator="containsText" text="Extremo">
      <formula>NOT(ISERROR(SEARCH("Extremo",M35)))</formula>
    </cfRule>
    <cfRule type="colorScale" priority="379">
      <colorScale>
        <cfvo type="min"/>
        <cfvo type="max"/>
        <color rgb="FFFF7128"/>
        <color rgb="FFFFEF9C"/>
      </colorScale>
    </cfRule>
  </conditionalFormatting>
  <conditionalFormatting sqref="N35">
    <cfRule type="containsText" dxfId="1758" priority="369" operator="containsText" text="3- Moderado">
      <formula>NOT(ISERROR(SEARCH("3- Moderado",N35)))</formula>
    </cfRule>
    <cfRule type="containsText" dxfId="1757" priority="370" operator="containsText" text="6- Moderado">
      <formula>NOT(ISERROR(SEARCH("6- Moderado",N35)))</formula>
    </cfRule>
    <cfRule type="containsText" dxfId="1756" priority="371" operator="containsText" text="4- Moderado">
      <formula>NOT(ISERROR(SEARCH("4- Moderado",N35)))</formula>
    </cfRule>
    <cfRule type="containsText" dxfId="1755" priority="372" operator="containsText" text="3- Bajo">
      <formula>NOT(ISERROR(SEARCH("3- Bajo",N35)))</formula>
    </cfRule>
    <cfRule type="containsText" dxfId="1754" priority="373" operator="containsText" text="4- Bajo">
      <formula>NOT(ISERROR(SEARCH("4- Bajo",N35)))</formula>
    </cfRule>
    <cfRule type="containsText" dxfId="1753" priority="374" operator="containsText" text="1- Bajo">
      <formula>NOT(ISERROR(SEARCH("1- Bajo",N35)))</formula>
    </cfRule>
  </conditionalFormatting>
  <conditionalFormatting sqref="H35:H39">
    <cfRule type="containsText" dxfId="1752" priority="356" operator="containsText" text="Muy Alta">
      <formula>NOT(ISERROR(SEARCH("Muy Alta",H35)))</formula>
    </cfRule>
    <cfRule type="containsText" dxfId="1751" priority="357" operator="containsText" text="Alta">
      <formula>NOT(ISERROR(SEARCH("Alta",H35)))</formula>
    </cfRule>
    <cfRule type="containsText" dxfId="1750" priority="358" operator="containsText" text="Muy Alta">
      <formula>NOT(ISERROR(SEARCH("Muy Alta",H35)))</formula>
    </cfRule>
    <cfRule type="containsText" dxfId="1749" priority="363" operator="containsText" text="Muy Baja">
      <formula>NOT(ISERROR(SEARCH("Muy Baja",H35)))</formula>
    </cfRule>
    <cfRule type="containsText" dxfId="1748" priority="364" operator="containsText" text="Baja">
      <formula>NOT(ISERROR(SEARCH("Baja",H35)))</formula>
    </cfRule>
    <cfRule type="containsText" dxfId="1747" priority="365" operator="containsText" text="Media">
      <formula>NOT(ISERROR(SEARCH("Media",H35)))</formula>
    </cfRule>
    <cfRule type="containsText" dxfId="1746" priority="366" operator="containsText" text="Alta">
      <formula>NOT(ISERROR(SEARCH("Alta",H35)))</formula>
    </cfRule>
    <cfRule type="containsText" dxfId="1745" priority="368" operator="containsText" text="Muy Alta">
      <formula>NOT(ISERROR(SEARCH("Muy Alta",H35)))</formula>
    </cfRule>
  </conditionalFormatting>
  <conditionalFormatting sqref="I35:I39">
    <cfRule type="containsText" dxfId="1744" priority="359" operator="containsText" text="Catastrófico">
      <formula>NOT(ISERROR(SEARCH("Catastrófico",I35)))</formula>
    </cfRule>
    <cfRule type="containsText" dxfId="1743" priority="360" operator="containsText" text="Mayor">
      <formula>NOT(ISERROR(SEARCH("Mayor",I35)))</formula>
    </cfRule>
    <cfRule type="containsText" dxfId="1742" priority="361" operator="containsText" text="Menor">
      <formula>NOT(ISERROR(SEARCH("Menor",I35)))</formula>
    </cfRule>
    <cfRule type="containsText" dxfId="1741" priority="362" operator="containsText" text="Leve">
      <formula>NOT(ISERROR(SEARCH("Leve",I35)))</formula>
    </cfRule>
    <cfRule type="containsText" dxfId="1740" priority="367" operator="containsText" text="Moderado">
      <formula>NOT(ISERROR(SEARCH("Moderado",I35)))</formula>
    </cfRule>
  </conditionalFormatting>
  <conditionalFormatting sqref="K35:K39">
    <cfRule type="containsText" dxfId="1739" priority="354" operator="containsText" text="Media">
      <formula>NOT(ISERROR(SEARCH("Media",K35)))</formula>
    </cfRule>
  </conditionalFormatting>
  <conditionalFormatting sqref="L35:L39">
    <cfRule type="containsText" dxfId="1738" priority="353" operator="containsText" text="Moderado">
      <formula>NOT(ISERROR(SEARCH("Moderado",L35)))</formula>
    </cfRule>
  </conditionalFormatting>
  <conditionalFormatting sqref="J35:J39">
    <cfRule type="containsText" dxfId="1737" priority="352" operator="containsText" text="Moderado">
      <formula>NOT(ISERROR(SEARCH("Moderado",J35)))</formula>
    </cfRule>
  </conditionalFormatting>
  <conditionalFormatting sqref="J35:J39">
    <cfRule type="containsText" dxfId="1736" priority="350" operator="containsText" text="Bajo">
      <formula>NOT(ISERROR(SEARCH("Bajo",J35)))</formula>
    </cfRule>
    <cfRule type="containsText" dxfId="1735" priority="351" operator="containsText" text="Extremo">
      <formula>NOT(ISERROR(SEARCH("Extremo",J35)))</formula>
    </cfRule>
  </conditionalFormatting>
  <conditionalFormatting sqref="K35:K39">
    <cfRule type="containsText" dxfId="1734" priority="348" operator="containsText" text="Baja">
      <formula>NOT(ISERROR(SEARCH("Baja",K35)))</formula>
    </cfRule>
    <cfRule type="containsText" dxfId="1733" priority="349" operator="containsText" text="Muy Baja">
      <formula>NOT(ISERROR(SEARCH("Muy Baja",K35)))</formula>
    </cfRule>
  </conditionalFormatting>
  <conditionalFormatting sqref="K35:K39">
    <cfRule type="containsText" dxfId="1732" priority="346" operator="containsText" text="Muy Alta">
      <formula>NOT(ISERROR(SEARCH("Muy Alta",K35)))</formula>
    </cfRule>
    <cfRule type="containsText" dxfId="1731" priority="347" operator="containsText" text="Alta">
      <formula>NOT(ISERROR(SEARCH("Alta",K35)))</formula>
    </cfRule>
  </conditionalFormatting>
  <conditionalFormatting sqref="L35:L39">
    <cfRule type="containsText" dxfId="1730" priority="342" operator="containsText" text="Catastrófico">
      <formula>NOT(ISERROR(SEARCH("Catastrófico",L35)))</formula>
    </cfRule>
    <cfRule type="containsText" dxfId="1729" priority="343" operator="containsText" text="Mayor">
      <formula>NOT(ISERROR(SEARCH("Mayor",L35)))</formula>
    </cfRule>
    <cfRule type="containsText" dxfId="1728" priority="344" operator="containsText" text="Menor">
      <formula>NOT(ISERROR(SEARCH("Menor",L35)))</formula>
    </cfRule>
    <cfRule type="containsText" dxfId="1727" priority="345" operator="containsText" text="Leve">
      <formula>NOT(ISERROR(SEARCH("Leve",L35)))</formula>
    </cfRule>
  </conditionalFormatting>
  <conditionalFormatting sqref="K40:L40">
    <cfRule type="containsText" dxfId="1726" priority="336" operator="containsText" text="3- Moderado">
      <formula>NOT(ISERROR(SEARCH("3- Moderado",K40)))</formula>
    </cfRule>
    <cfRule type="containsText" dxfId="1725" priority="337" operator="containsText" text="6- Moderado">
      <formula>NOT(ISERROR(SEARCH("6- Moderado",K40)))</formula>
    </cfRule>
    <cfRule type="containsText" dxfId="1724" priority="338" operator="containsText" text="4- Moderado">
      <formula>NOT(ISERROR(SEARCH("4- Moderado",K40)))</formula>
    </cfRule>
    <cfRule type="containsText" dxfId="1723" priority="339" operator="containsText" text="3- Bajo">
      <formula>NOT(ISERROR(SEARCH("3- Bajo",K40)))</formula>
    </cfRule>
    <cfRule type="containsText" dxfId="1722" priority="340" operator="containsText" text="4- Bajo">
      <formula>NOT(ISERROR(SEARCH("4- Bajo",K40)))</formula>
    </cfRule>
    <cfRule type="containsText" dxfId="1721" priority="341" operator="containsText" text="1- Bajo">
      <formula>NOT(ISERROR(SEARCH("1- Bajo",K40)))</formula>
    </cfRule>
  </conditionalFormatting>
  <conditionalFormatting sqref="H40:I40">
    <cfRule type="containsText" dxfId="1720" priority="330" operator="containsText" text="3- Moderado">
      <formula>NOT(ISERROR(SEARCH("3- Moderado",H40)))</formula>
    </cfRule>
    <cfRule type="containsText" dxfId="1719" priority="331" operator="containsText" text="6- Moderado">
      <formula>NOT(ISERROR(SEARCH("6- Moderado",H40)))</formula>
    </cfRule>
    <cfRule type="containsText" dxfId="1718" priority="332" operator="containsText" text="4- Moderado">
      <formula>NOT(ISERROR(SEARCH("4- Moderado",H40)))</formula>
    </cfRule>
    <cfRule type="containsText" dxfId="1717" priority="333" operator="containsText" text="3- Bajo">
      <formula>NOT(ISERROR(SEARCH("3- Bajo",H40)))</formula>
    </cfRule>
    <cfRule type="containsText" dxfId="1716" priority="334" operator="containsText" text="4- Bajo">
      <formula>NOT(ISERROR(SEARCH("4- Bajo",H40)))</formula>
    </cfRule>
    <cfRule type="containsText" dxfId="1715" priority="335" operator="containsText" text="1- Bajo">
      <formula>NOT(ISERROR(SEARCH("1- Bajo",H40)))</formula>
    </cfRule>
  </conditionalFormatting>
  <conditionalFormatting sqref="A40 C40:E40">
    <cfRule type="containsText" dxfId="1714" priority="324" operator="containsText" text="3- Moderado">
      <formula>NOT(ISERROR(SEARCH("3- Moderado",A40)))</formula>
    </cfRule>
    <cfRule type="containsText" dxfId="1713" priority="325" operator="containsText" text="6- Moderado">
      <formula>NOT(ISERROR(SEARCH("6- Moderado",A40)))</formula>
    </cfRule>
    <cfRule type="containsText" dxfId="1712" priority="326" operator="containsText" text="4- Moderado">
      <formula>NOT(ISERROR(SEARCH("4- Moderado",A40)))</formula>
    </cfRule>
    <cfRule type="containsText" dxfId="1711" priority="327" operator="containsText" text="3- Bajo">
      <formula>NOT(ISERROR(SEARCH("3- Bajo",A40)))</formula>
    </cfRule>
    <cfRule type="containsText" dxfId="1710" priority="328" operator="containsText" text="4- Bajo">
      <formula>NOT(ISERROR(SEARCH("4- Bajo",A40)))</formula>
    </cfRule>
    <cfRule type="containsText" dxfId="1709" priority="329" operator="containsText" text="1- Bajo">
      <formula>NOT(ISERROR(SEARCH("1- Bajo",A40)))</formula>
    </cfRule>
  </conditionalFormatting>
  <conditionalFormatting sqref="F40:G40">
    <cfRule type="containsText" dxfId="1708" priority="318" operator="containsText" text="3- Moderado">
      <formula>NOT(ISERROR(SEARCH("3- Moderado",F40)))</formula>
    </cfRule>
    <cfRule type="containsText" dxfId="1707" priority="319" operator="containsText" text="6- Moderado">
      <formula>NOT(ISERROR(SEARCH("6- Moderado",F40)))</formula>
    </cfRule>
    <cfRule type="containsText" dxfId="1706" priority="320" operator="containsText" text="4- Moderado">
      <formula>NOT(ISERROR(SEARCH("4- Moderado",F40)))</formula>
    </cfRule>
    <cfRule type="containsText" dxfId="1705" priority="321" operator="containsText" text="3- Bajo">
      <formula>NOT(ISERROR(SEARCH("3- Bajo",F40)))</formula>
    </cfRule>
    <cfRule type="containsText" dxfId="1704" priority="322" operator="containsText" text="4- Bajo">
      <formula>NOT(ISERROR(SEARCH("4- Bajo",F40)))</formula>
    </cfRule>
    <cfRule type="containsText" dxfId="1703" priority="323" operator="containsText" text="1- Bajo">
      <formula>NOT(ISERROR(SEARCH("1- Bajo",F40)))</formula>
    </cfRule>
  </conditionalFormatting>
  <conditionalFormatting sqref="J40:J44">
    <cfRule type="containsText" dxfId="1702" priority="313" operator="containsText" text="Bajo">
      <formula>NOT(ISERROR(SEARCH("Bajo",J40)))</formula>
    </cfRule>
    <cfRule type="containsText" dxfId="1701" priority="314" operator="containsText" text="Moderado">
      <formula>NOT(ISERROR(SEARCH("Moderado",J40)))</formula>
    </cfRule>
    <cfRule type="containsText" dxfId="1700" priority="315" operator="containsText" text="Alto">
      <formula>NOT(ISERROR(SEARCH("Alto",J40)))</formula>
    </cfRule>
    <cfRule type="containsText" dxfId="1699" priority="316" operator="containsText" text="Extremo">
      <formula>NOT(ISERROR(SEARCH("Extremo",J40)))</formula>
    </cfRule>
    <cfRule type="colorScale" priority="317">
      <colorScale>
        <cfvo type="min"/>
        <cfvo type="max"/>
        <color rgb="FFFF7128"/>
        <color rgb="FFFFEF9C"/>
      </colorScale>
    </cfRule>
  </conditionalFormatting>
  <conditionalFormatting sqref="M40:M44">
    <cfRule type="containsText" dxfId="1698" priority="288" operator="containsText" text="Moderado">
      <formula>NOT(ISERROR(SEARCH("Moderado",M40)))</formula>
    </cfRule>
    <cfRule type="containsText" dxfId="1697" priority="308" operator="containsText" text="Bajo">
      <formula>NOT(ISERROR(SEARCH("Bajo",M40)))</formula>
    </cfRule>
    <cfRule type="containsText" dxfId="1696" priority="309" operator="containsText" text="Moderado">
      <formula>NOT(ISERROR(SEARCH("Moderado",M40)))</formula>
    </cfRule>
    <cfRule type="containsText" dxfId="1695" priority="310" operator="containsText" text="Alto">
      <formula>NOT(ISERROR(SEARCH("Alto",M40)))</formula>
    </cfRule>
    <cfRule type="containsText" dxfId="1694" priority="311" operator="containsText" text="Extremo">
      <formula>NOT(ISERROR(SEARCH("Extremo",M40)))</formula>
    </cfRule>
    <cfRule type="colorScale" priority="312">
      <colorScale>
        <cfvo type="min"/>
        <cfvo type="max"/>
        <color rgb="FFFF7128"/>
        <color rgb="FFFFEF9C"/>
      </colorScale>
    </cfRule>
  </conditionalFormatting>
  <conditionalFormatting sqref="N40">
    <cfRule type="containsText" dxfId="1693" priority="302" operator="containsText" text="3- Moderado">
      <formula>NOT(ISERROR(SEARCH("3- Moderado",N40)))</formula>
    </cfRule>
    <cfRule type="containsText" dxfId="1692" priority="303" operator="containsText" text="6- Moderado">
      <formula>NOT(ISERROR(SEARCH("6- Moderado",N40)))</formula>
    </cfRule>
    <cfRule type="containsText" dxfId="1691" priority="304" operator="containsText" text="4- Moderado">
      <formula>NOT(ISERROR(SEARCH("4- Moderado",N40)))</formula>
    </cfRule>
    <cfRule type="containsText" dxfId="1690" priority="305" operator="containsText" text="3- Bajo">
      <formula>NOT(ISERROR(SEARCH("3- Bajo",N40)))</formula>
    </cfRule>
    <cfRule type="containsText" dxfId="1689" priority="306" operator="containsText" text="4- Bajo">
      <formula>NOT(ISERROR(SEARCH("4- Bajo",N40)))</formula>
    </cfRule>
    <cfRule type="containsText" dxfId="1688" priority="307" operator="containsText" text="1- Bajo">
      <formula>NOT(ISERROR(SEARCH("1- Bajo",N40)))</formula>
    </cfRule>
  </conditionalFormatting>
  <conditionalFormatting sqref="H40:H44">
    <cfRule type="containsText" dxfId="1687" priority="289" operator="containsText" text="Muy Alta">
      <formula>NOT(ISERROR(SEARCH("Muy Alta",H40)))</formula>
    </cfRule>
    <cfRule type="containsText" dxfId="1686" priority="290" operator="containsText" text="Alta">
      <formula>NOT(ISERROR(SEARCH("Alta",H40)))</formula>
    </cfRule>
    <cfRule type="containsText" dxfId="1685" priority="291" operator="containsText" text="Muy Alta">
      <formula>NOT(ISERROR(SEARCH("Muy Alta",H40)))</formula>
    </cfRule>
    <cfRule type="containsText" dxfId="1684" priority="296" operator="containsText" text="Muy Baja">
      <formula>NOT(ISERROR(SEARCH("Muy Baja",H40)))</formula>
    </cfRule>
    <cfRule type="containsText" dxfId="1683" priority="297" operator="containsText" text="Baja">
      <formula>NOT(ISERROR(SEARCH("Baja",H40)))</formula>
    </cfRule>
    <cfRule type="containsText" dxfId="1682" priority="298" operator="containsText" text="Media">
      <formula>NOT(ISERROR(SEARCH("Media",H40)))</formula>
    </cfRule>
    <cfRule type="containsText" dxfId="1681" priority="299" operator="containsText" text="Alta">
      <formula>NOT(ISERROR(SEARCH("Alta",H40)))</formula>
    </cfRule>
    <cfRule type="containsText" dxfId="1680" priority="301" operator="containsText" text="Muy Alta">
      <formula>NOT(ISERROR(SEARCH("Muy Alta",H40)))</formula>
    </cfRule>
  </conditionalFormatting>
  <conditionalFormatting sqref="I40:I44">
    <cfRule type="containsText" dxfId="1679" priority="292" operator="containsText" text="Catastrófico">
      <formula>NOT(ISERROR(SEARCH("Catastrófico",I40)))</formula>
    </cfRule>
    <cfRule type="containsText" dxfId="1678" priority="293" operator="containsText" text="Mayor">
      <formula>NOT(ISERROR(SEARCH("Mayor",I40)))</formula>
    </cfRule>
    <cfRule type="containsText" dxfId="1677" priority="294" operator="containsText" text="Menor">
      <formula>NOT(ISERROR(SEARCH("Menor",I40)))</formula>
    </cfRule>
    <cfRule type="containsText" dxfId="1676" priority="295" operator="containsText" text="Leve">
      <formula>NOT(ISERROR(SEARCH("Leve",I40)))</formula>
    </cfRule>
    <cfRule type="containsText" dxfId="1675" priority="300" operator="containsText" text="Moderado">
      <formula>NOT(ISERROR(SEARCH("Moderado",I40)))</formula>
    </cfRule>
  </conditionalFormatting>
  <conditionalFormatting sqref="K40:K44">
    <cfRule type="containsText" dxfId="1674" priority="287" operator="containsText" text="Media">
      <formula>NOT(ISERROR(SEARCH("Media",K40)))</formula>
    </cfRule>
  </conditionalFormatting>
  <conditionalFormatting sqref="L40:L44">
    <cfRule type="containsText" dxfId="1673" priority="286" operator="containsText" text="Moderado">
      <formula>NOT(ISERROR(SEARCH("Moderado",L40)))</formula>
    </cfRule>
  </conditionalFormatting>
  <conditionalFormatting sqref="J40:J44">
    <cfRule type="containsText" dxfId="1672" priority="285" operator="containsText" text="Moderado">
      <formula>NOT(ISERROR(SEARCH("Moderado",J40)))</formula>
    </cfRule>
  </conditionalFormatting>
  <conditionalFormatting sqref="J40:J44">
    <cfRule type="containsText" dxfId="1671" priority="283" operator="containsText" text="Bajo">
      <formula>NOT(ISERROR(SEARCH("Bajo",J40)))</formula>
    </cfRule>
    <cfRule type="containsText" dxfId="1670" priority="284" operator="containsText" text="Extremo">
      <formula>NOT(ISERROR(SEARCH("Extremo",J40)))</formula>
    </cfRule>
  </conditionalFormatting>
  <conditionalFormatting sqref="K40:K44">
    <cfRule type="containsText" dxfId="1669" priority="281" operator="containsText" text="Baja">
      <formula>NOT(ISERROR(SEARCH("Baja",K40)))</formula>
    </cfRule>
    <cfRule type="containsText" dxfId="1668" priority="282" operator="containsText" text="Muy Baja">
      <formula>NOT(ISERROR(SEARCH("Muy Baja",K40)))</formula>
    </cfRule>
  </conditionalFormatting>
  <conditionalFormatting sqref="K40:K44">
    <cfRule type="containsText" dxfId="1667" priority="279" operator="containsText" text="Muy Alta">
      <formula>NOT(ISERROR(SEARCH("Muy Alta",K40)))</formula>
    </cfRule>
    <cfRule type="containsText" dxfId="1666" priority="280" operator="containsText" text="Alta">
      <formula>NOT(ISERROR(SEARCH("Alta",K40)))</formula>
    </cfRule>
  </conditionalFormatting>
  <conditionalFormatting sqref="L40:L44">
    <cfRule type="containsText" dxfId="1665" priority="275" operator="containsText" text="Catastrófico">
      <formula>NOT(ISERROR(SEARCH("Catastrófico",L40)))</formula>
    </cfRule>
    <cfRule type="containsText" dxfId="1664" priority="276" operator="containsText" text="Mayor">
      <formula>NOT(ISERROR(SEARCH("Mayor",L40)))</formula>
    </cfRule>
    <cfRule type="containsText" dxfId="1663" priority="277" operator="containsText" text="Menor">
      <formula>NOT(ISERROR(SEARCH("Menor",L40)))</formula>
    </cfRule>
    <cfRule type="containsText" dxfId="1662" priority="278" operator="containsText" text="Leve">
      <formula>NOT(ISERROR(SEARCH("Leve",L40)))</formula>
    </cfRule>
  </conditionalFormatting>
  <conditionalFormatting sqref="K45:L45">
    <cfRule type="containsText" dxfId="1661" priority="269" operator="containsText" text="3- Moderado">
      <formula>NOT(ISERROR(SEARCH("3- Moderado",K45)))</formula>
    </cfRule>
    <cfRule type="containsText" dxfId="1660" priority="270" operator="containsText" text="6- Moderado">
      <formula>NOT(ISERROR(SEARCH("6- Moderado",K45)))</formula>
    </cfRule>
    <cfRule type="containsText" dxfId="1659" priority="271" operator="containsText" text="4- Moderado">
      <formula>NOT(ISERROR(SEARCH("4- Moderado",K45)))</formula>
    </cfRule>
    <cfRule type="containsText" dxfId="1658" priority="272" operator="containsText" text="3- Bajo">
      <formula>NOT(ISERROR(SEARCH("3- Bajo",K45)))</formula>
    </cfRule>
    <cfRule type="containsText" dxfId="1657" priority="273" operator="containsText" text="4- Bajo">
      <formula>NOT(ISERROR(SEARCH("4- Bajo",K45)))</formula>
    </cfRule>
    <cfRule type="containsText" dxfId="1656" priority="274" operator="containsText" text="1- Bajo">
      <formula>NOT(ISERROR(SEARCH("1- Bajo",K45)))</formula>
    </cfRule>
  </conditionalFormatting>
  <conditionalFormatting sqref="H45:I45">
    <cfRule type="containsText" dxfId="1655" priority="263" operator="containsText" text="3- Moderado">
      <formula>NOT(ISERROR(SEARCH("3- Moderado",H45)))</formula>
    </cfRule>
    <cfRule type="containsText" dxfId="1654" priority="264" operator="containsText" text="6- Moderado">
      <formula>NOT(ISERROR(SEARCH("6- Moderado",H45)))</formula>
    </cfRule>
    <cfRule type="containsText" dxfId="1653" priority="265" operator="containsText" text="4- Moderado">
      <formula>NOT(ISERROR(SEARCH("4- Moderado",H45)))</formula>
    </cfRule>
    <cfRule type="containsText" dxfId="1652" priority="266" operator="containsText" text="3- Bajo">
      <formula>NOT(ISERROR(SEARCH("3- Bajo",H45)))</formula>
    </cfRule>
    <cfRule type="containsText" dxfId="1651" priority="267" operator="containsText" text="4- Bajo">
      <formula>NOT(ISERROR(SEARCH("4- Bajo",H45)))</formula>
    </cfRule>
    <cfRule type="containsText" dxfId="1650" priority="268" operator="containsText" text="1- Bajo">
      <formula>NOT(ISERROR(SEARCH("1- Bajo",H45)))</formula>
    </cfRule>
  </conditionalFormatting>
  <conditionalFormatting sqref="A45 C45:E45">
    <cfRule type="containsText" dxfId="1649" priority="257" operator="containsText" text="3- Moderado">
      <formula>NOT(ISERROR(SEARCH("3- Moderado",A45)))</formula>
    </cfRule>
    <cfRule type="containsText" dxfId="1648" priority="258" operator="containsText" text="6- Moderado">
      <formula>NOT(ISERROR(SEARCH("6- Moderado",A45)))</formula>
    </cfRule>
    <cfRule type="containsText" dxfId="1647" priority="259" operator="containsText" text="4- Moderado">
      <formula>NOT(ISERROR(SEARCH("4- Moderado",A45)))</formula>
    </cfRule>
    <cfRule type="containsText" dxfId="1646" priority="260" operator="containsText" text="3- Bajo">
      <formula>NOT(ISERROR(SEARCH("3- Bajo",A45)))</formula>
    </cfRule>
    <cfRule type="containsText" dxfId="1645" priority="261" operator="containsText" text="4- Bajo">
      <formula>NOT(ISERROR(SEARCH("4- Bajo",A45)))</formula>
    </cfRule>
    <cfRule type="containsText" dxfId="1644" priority="262" operator="containsText" text="1- Bajo">
      <formula>NOT(ISERROR(SEARCH("1- Bajo",A45)))</formula>
    </cfRule>
  </conditionalFormatting>
  <conditionalFormatting sqref="F45:G45">
    <cfRule type="containsText" dxfId="1643" priority="251" operator="containsText" text="3- Moderado">
      <formula>NOT(ISERROR(SEARCH("3- Moderado",F45)))</formula>
    </cfRule>
    <cfRule type="containsText" dxfId="1642" priority="252" operator="containsText" text="6- Moderado">
      <formula>NOT(ISERROR(SEARCH("6- Moderado",F45)))</formula>
    </cfRule>
    <cfRule type="containsText" dxfId="1641" priority="253" operator="containsText" text="4- Moderado">
      <formula>NOT(ISERROR(SEARCH("4- Moderado",F45)))</formula>
    </cfRule>
    <cfRule type="containsText" dxfId="1640" priority="254" operator="containsText" text="3- Bajo">
      <formula>NOT(ISERROR(SEARCH("3- Bajo",F45)))</formula>
    </cfRule>
    <cfRule type="containsText" dxfId="1639" priority="255" operator="containsText" text="4- Bajo">
      <formula>NOT(ISERROR(SEARCH("4- Bajo",F45)))</formula>
    </cfRule>
    <cfRule type="containsText" dxfId="1638" priority="256" operator="containsText" text="1- Bajo">
      <formula>NOT(ISERROR(SEARCH("1- Bajo",F45)))</formula>
    </cfRule>
  </conditionalFormatting>
  <conditionalFormatting sqref="J45:J49">
    <cfRule type="containsText" dxfId="1637" priority="246" operator="containsText" text="Bajo">
      <formula>NOT(ISERROR(SEARCH("Bajo",J45)))</formula>
    </cfRule>
    <cfRule type="containsText" dxfId="1636" priority="247" operator="containsText" text="Moderado">
      <formula>NOT(ISERROR(SEARCH("Moderado",J45)))</formula>
    </cfRule>
    <cfRule type="containsText" dxfId="1635" priority="248" operator="containsText" text="Alto">
      <formula>NOT(ISERROR(SEARCH("Alto",J45)))</formula>
    </cfRule>
    <cfRule type="containsText" dxfId="1634" priority="249" operator="containsText" text="Extremo">
      <formula>NOT(ISERROR(SEARCH("Extremo",J45)))</formula>
    </cfRule>
    <cfRule type="colorScale" priority="250">
      <colorScale>
        <cfvo type="min"/>
        <cfvo type="max"/>
        <color rgb="FFFF7128"/>
        <color rgb="FFFFEF9C"/>
      </colorScale>
    </cfRule>
  </conditionalFormatting>
  <conditionalFormatting sqref="M45:M49">
    <cfRule type="containsText" dxfId="1633" priority="221" operator="containsText" text="Moderado">
      <formula>NOT(ISERROR(SEARCH("Moderado",M45)))</formula>
    </cfRule>
    <cfRule type="containsText" dxfId="1632" priority="241" operator="containsText" text="Bajo">
      <formula>NOT(ISERROR(SEARCH("Bajo",M45)))</formula>
    </cfRule>
    <cfRule type="containsText" dxfId="1631" priority="242" operator="containsText" text="Moderado">
      <formula>NOT(ISERROR(SEARCH("Moderado",M45)))</formula>
    </cfRule>
    <cfRule type="containsText" dxfId="1630" priority="243" operator="containsText" text="Alto">
      <formula>NOT(ISERROR(SEARCH("Alto",M45)))</formula>
    </cfRule>
    <cfRule type="containsText" dxfId="1629" priority="244" operator="containsText" text="Extremo">
      <formula>NOT(ISERROR(SEARCH("Extremo",M45)))</formula>
    </cfRule>
    <cfRule type="colorScale" priority="245">
      <colorScale>
        <cfvo type="min"/>
        <cfvo type="max"/>
        <color rgb="FFFF7128"/>
        <color rgb="FFFFEF9C"/>
      </colorScale>
    </cfRule>
  </conditionalFormatting>
  <conditionalFormatting sqref="N45">
    <cfRule type="containsText" dxfId="1628" priority="235" operator="containsText" text="3- Moderado">
      <formula>NOT(ISERROR(SEARCH("3- Moderado",N45)))</formula>
    </cfRule>
    <cfRule type="containsText" dxfId="1627" priority="236" operator="containsText" text="6- Moderado">
      <formula>NOT(ISERROR(SEARCH("6- Moderado",N45)))</formula>
    </cfRule>
    <cfRule type="containsText" dxfId="1626" priority="237" operator="containsText" text="4- Moderado">
      <formula>NOT(ISERROR(SEARCH("4- Moderado",N45)))</formula>
    </cfRule>
    <cfRule type="containsText" dxfId="1625" priority="238" operator="containsText" text="3- Bajo">
      <formula>NOT(ISERROR(SEARCH("3- Bajo",N45)))</formula>
    </cfRule>
    <cfRule type="containsText" dxfId="1624" priority="239" operator="containsText" text="4- Bajo">
      <formula>NOT(ISERROR(SEARCH("4- Bajo",N45)))</formula>
    </cfRule>
    <cfRule type="containsText" dxfId="1623" priority="240" operator="containsText" text="1- Bajo">
      <formula>NOT(ISERROR(SEARCH("1- Bajo",N45)))</formula>
    </cfRule>
  </conditionalFormatting>
  <conditionalFormatting sqref="H45:H49">
    <cfRule type="containsText" dxfId="1622" priority="222" operator="containsText" text="Muy Alta">
      <formula>NOT(ISERROR(SEARCH("Muy Alta",H45)))</formula>
    </cfRule>
    <cfRule type="containsText" dxfId="1621" priority="223" operator="containsText" text="Alta">
      <formula>NOT(ISERROR(SEARCH("Alta",H45)))</formula>
    </cfRule>
    <cfRule type="containsText" dxfId="1620" priority="224" operator="containsText" text="Muy Alta">
      <formula>NOT(ISERROR(SEARCH("Muy Alta",H45)))</formula>
    </cfRule>
    <cfRule type="containsText" dxfId="1619" priority="229" operator="containsText" text="Muy Baja">
      <formula>NOT(ISERROR(SEARCH("Muy Baja",H45)))</formula>
    </cfRule>
    <cfRule type="containsText" dxfId="1618" priority="230" operator="containsText" text="Baja">
      <formula>NOT(ISERROR(SEARCH("Baja",H45)))</formula>
    </cfRule>
    <cfRule type="containsText" dxfId="1617" priority="231" operator="containsText" text="Media">
      <formula>NOT(ISERROR(SEARCH("Media",H45)))</formula>
    </cfRule>
    <cfRule type="containsText" dxfId="1616" priority="232" operator="containsText" text="Alta">
      <formula>NOT(ISERROR(SEARCH("Alta",H45)))</formula>
    </cfRule>
    <cfRule type="containsText" dxfId="1615" priority="234" operator="containsText" text="Muy Alta">
      <formula>NOT(ISERROR(SEARCH("Muy Alta",H45)))</formula>
    </cfRule>
  </conditionalFormatting>
  <conditionalFormatting sqref="I45:I49">
    <cfRule type="containsText" dxfId="1614" priority="225" operator="containsText" text="Catastrófico">
      <formula>NOT(ISERROR(SEARCH("Catastrófico",I45)))</formula>
    </cfRule>
    <cfRule type="containsText" dxfId="1613" priority="226" operator="containsText" text="Mayor">
      <formula>NOT(ISERROR(SEARCH("Mayor",I45)))</formula>
    </cfRule>
    <cfRule type="containsText" dxfId="1612" priority="227" operator="containsText" text="Menor">
      <formula>NOT(ISERROR(SEARCH("Menor",I45)))</formula>
    </cfRule>
    <cfRule type="containsText" dxfId="1611" priority="228" operator="containsText" text="Leve">
      <formula>NOT(ISERROR(SEARCH("Leve",I45)))</formula>
    </cfRule>
    <cfRule type="containsText" dxfId="1610" priority="233" operator="containsText" text="Moderado">
      <formula>NOT(ISERROR(SEARCH("Moderado",I45)))</formula>
    </cfRule>
  </conditionalFormatting>
  <conditionalFormatting sqref="K45:K49">
    <cfRule type="containsText" dxfId="1609" priority="220" operator="containsText" text="Media">
      <formula>NOT(ISERROR(SEARCH("Media",K45)))</formula>
    </cfRule>
  </conditionalFormatting>
  <conditionalFormatting sqref="L45:L49">
    <cfRule type="containsText" dxfId="1608" priority="219" operator="containsText" text="Moderado">
      <formula>NOT(ISERROR(SEARCH("Moderado",L45)))</formula>
    </cfRule>
  </conditionalFormatting>
  <conditionalFormatting sqref="J45:J49">
    <cfRule type="containsText" dxfId="1607" priority="218" operator="containsText" text="Moderado">
      <formula>NOT(ISERROR(SEARCH("Moderado",J45)))</formula>
    </cfRule>
  </conditionalFormatting>
  <conditionalFormatting sqref="J45:J49">
    <cfRule type="containsText" dxfId="1606" priority="216" operator="containsText" text="Bajo">
      <formula>NOT(ISERROR(SEARCH("Bajo",J45)))</formula>
    </cfRule>
    <cfRule type="containsText" dxfId="1605" priority="217" operator="containsText" text="Extremo">
      <formula>NOT(ISERROR(SEARCH("Extremo",J45)))</formula>
    </cfRule>
  </conditionalFormatting>
  <conditionalFormatting sqref="K45:K49">
    <cfRule type="containsText" dxfId="1604" priority="214" operator="containsText" text="Baja">
      <formula>NOT(ISERROR(SEARCH("Baja",K45)))</formula>
    </cfRule>
    <cfRule type="containsText" dxfId="1603" priority="215" operator="containsText" text="Muy Baja">
      <formula>NOT(ISERROR(SEARCH("Muy Baja",K45)))</formula>
    </cfRule>
  </conditionalFormatting>
  <conditionalFormatting sqref="K45:K49">
    <cfRule type="containsText" dxfId="1602" priority="212" operator="containsText" text="Muy Alta">
      <formula>NOT(ISERROR(SEARCH("Muy Alta",K45)))</formula>
    </cfRule>
    <cfRule type="containsText" dxfId="1601" priority="213" operator="containsText" text="Alta">
      <formula>NOT(ISERROR(SEARCH("Alta",K45)))</formula>
    </cfRule>
  </conditionalFormatting>
  <conditionalFormatting sqref="L45:L49">
    <cfRule type="containsText" dxfId="1600" priority="208" operator="containsText" text="Catastrófico">
      <formula>NOT(ISERROR(SEARCH("Catastrófico",L45)))</formula>
    </cfRule>
    <cfRule type="containsText" dxfId="1599" priority="209" operator="containsText" text="Mayor">
      <formula>NOT(ISERROR(SEARCH("Mayor",L45)))</formula>
    </cfRule>
    <cfRule type="containsText" dxfId="1598" priority="210" operator="containsText" text="Menor">
      <formula>NOT(ISERROR(SEARCH("Menor",L45)))</formula>
    </cfRule>
    <cfRule type="containsText" dxfId="1597" priority="211" operator="containsText" text="Leve">
      <formula>NOT(ISERROR(SEARCH("Leve",L45)))</formula>
    </cfRule>
  </conditionalFormatting>
  <conditionalFormatting sqref="K50:L50">
    <cfRule type="containsText" dxfId="1596" priority="202" operator="containsText" text="3- Moderado">
      <formula>NOT(ISERROR(SEARCH("3- Moderado",K50)))</formula>
    </cfRule>
    <cfRule type="containsText" dxfId="1595" priority="203" operator="containsText" text="6- Moderado">
      <formula>NOT(ISERROR(SEARCH("6- Moderado",K50)))</formula>
    </cfRule>
    <cfRule type="containsText" dxfId="1594" priority="204" operator="containsText" text="4- Moderado">
      <formula>NOT(ISERROR(SEARCH("4- Moderado",K50)))</formula>
    </cfRule>
    <cfRule type="containsText" dxfId="1593" priority="205" operator="containsText" text="3- Bajo">
      <formula>NOT(ISERROR(SEARCH("3- Bajo",K50)))</formula>
    </cfRule>
    <cfRule type="containsText" dxfId="1592" priority="206" operator="containsText" text="4- Bajo">
      <formula>NOT(ISERROR(SEARCH("4- Bajo",K50)))</formula>
    </cfRule>
    <cfRule type="containsText" dxfId="1591" priority="207" operator="containsText" text="1- Bajo">
      <formula>NOT(ISERROR(SEARCH("1- Bajo",K50)))</formula>
    </cfRule>
  </conditionalFormatting>
  <conditionalFormatting sqref="H50:I50">
    <cfRule type="containsText" dxfId="1590" priority="196" operator="containsText" text="3- Moderado">
      <formula>NOT(ISERROR(SEARCH("3- Moderado",H50)))</formula>
    </cfRule>
    <cfRule type="containsText" dxfId="1589" priority="197" operator="containsText" text="6- Moderado">
      <formula>NOT(ISERROR(SEARCH("6- Moderado",H50)))</formula>
    </cfRule>
    <cfRule type="containsText" dxfId="1588" priority="198" operator="containsText" text="4- Moderado">
      <formula>NOT(ISERROR(SEARCH("4- Moderado",H50)))</formula>
    </cfRule>
    <cfRule type="containsText" dxfId="1587" priority="199" operator="containsText" text="3- Bajo">
      <formula>NOT(ISERROR(SEARCH("3- Bajo",H50)))</formula>
    </cfRule>
    <cfRule type="containsText" dxfId="1586" priority="200" operator="containsText" text="4- Bajo">
      <formula>NOT(ISERROR(SEARCH("4- Bajo",H50)))</formula>
    </cfRule>
    <cfRule type="containsText" dxfId="1585" priority="201" operator="containsText" text="1- Bajo">
      <formula>NOT(ISERROR(SEARCH("1- Bajo",H50)))</formula>
    </cfRule>
  </conditionalFormatting>
  <conditionalFormatting sqref="A50 C50:E50">
    <cfRule type="containsText" dxfId="1584" priority="190" operator="containsText" text="3- Moderado">
      <formula>NOT(ISERROR(SEARCH("3- Moderado",A50)))</formula>
    </cfRule>
    <cfRule type="containsText" dxfId="1583" priority="191" operator="containsText" text="6- Moderado">
      <formula>NOT(ISERROR(SEARCH("6- Moderado",A50)))</formula>
    </cfRule>
    <cfRule type="containsText" dxfId="1582" priority="192" operator="containsText" text="4- Moderado">
      <formula>NOT(ISERROR(SEARCH("4- Moderado",A50)))</formula>
    </cfRule>
    <cfRule type="containsText" dxfId="1581" priority="193" operator="containsText" text="3- Bajo">
      <formula>NOT(ISERROR(SEARCH("3- Bajo",A50)))</formula>
    </cfRule>
    <cfRule type="containsText" dxfId="1580" priority="194" operator="containsText" text="4- Bajo">
      <formula>NOT(ISERROR(SEARCH("4- Bajo",A50)))</formula>
    </cfRule>
    <cfRule type="containsText" dxfId="1579" priority="195" operator="containsText" text="1- Bajo">
      <formula>NOT(ISERROR(SEARCH("1- Bajo",A50)))</formula>
    </cfRule>
  </conditionalFormatting>
  <conditionalFormatting sqref="F50:G50">
    <cfRule type="containsText" dxfId="1578" priority="184" operator="containsText" text="3- Moderado">
      <formula>NOT(ISERROR(SEARCH("3- Moderado",F50)))</formula>
    </cfRule>
    <cfRule type="containsText" dxfId="1577" priority="185" operator="containsText" text="6- Moderado">
      <formula>NOT(ISERROR(SEARCH("6- Moderado",F50)))</formula>
    </cfRule>
    <cfRule type="containsText" dxfId="1576" priority="186" operator="containsText" text="4- Moderado">
      <formula>NOT(ISERROR(SEARCH("4- Moderado",F50)))</formula>
    </cfRule>
    <cfRule type="containsText" dxfId="1575" priority="187" operator="containsText" text="3- Bajo">
      <formula>NOT(ISERROR(SEARCH("3- Bajo",F50)))</formula>
    </cfRule>
    <cfRule type="containsText" dxfId="1574" priority="188" operator="containsText" text="4- Bajo">
      <formula>NOT(ISERROR(SEARCH("4- Bajo",F50)))</formula>
    </cfRule>
    <cfRule type="containsText" dxfId="1573" priority="189" operator="containsText" text="1- Bajo">
      <formula>NOT(ISERROR(SEARCH("1- Bajo",F50)))</formula>
    </cfRule>
  </conditionalFormatting>
  <conditionalFormatting sqref="J50:J54">
    <cfRule type="containsText" dxfId="1572" priority="179" operator="containsText" text="Bajo">
      <formula>NOT(ISERROR(SEARCH("Bajo",J50)))</formula>
    </cfRule>
    <cfRule type="containsText" dxfId="1571" priority="180" operator="containsText" text="Moderado">
      <formula>NOT(ISERROR(SEARCH("Moderado",J50)))</formula>
    </cfRule>
    <cfRule type="containsText" dxfId="1570" priority="181" operator="containsText" text="Alto">
      <formula>NOT(ISERROR(SEARCH("Alto",J50)))</formula>
    </cfRule>
    <cfRule type="containsText" dxfId="1569" priority="182" operator="containsText" text="Extremo">
      <formula>NOT(ISERROR(SEARCH("Extremo",J50)))</formula>
    </cfRule>
    <cfRule type="colorScale" priority="183">
      <colorScale>
        <cfvo type="min"/>
        <cfvo type="max"/>
        <color rgb="FFFF7128"/>
        <color rgb="FFFFEF9C"/>
      </colorScale>
    </cfRule>
  </conditionalFormatting>
  <conditionalFormatting sqref="M50:M54">
    <cfRule type="containsText" dxfId="1568" priority="154" operator="containsText" text="Moderado">
      <formula>NOT(ISERROR(SEARCH("Moderado",M50)))</formula>
    </cfRule>
    <cfRule type="containsText" dxfId="1567" priority="174" operator="containsText" text="Bajo">
      <formula>NOT(ISERROR(SEARCH("Bajo",M50)))</formula>
    </cfRule>
    <cfRule type="containsText" dxfId="1566" priority="175" operator="containsText" text="Moderado">
      <formula>NOT(ISERROR(SEARCH("Moderado",M50)))</formula>
    </cfRule>
    <cfRule type="containsText" dxfId="1565" priority="176" operator="containsText" text="Alto">
      <formula>NOT(ISERROR(SEARCH("Alto",M50)))</formula>
    </cfRule>
    <cfRule type="containsText" dxfId="1564" priority="177" operator="containsText" text="Extremo">
      <formula>NOT(ISERROR(SEARCH("Extremo",M50)))</formula>
    </cfRule>
    <cfRule type="colorScale" priority="178">
      <colorScale>
        <cfvo type="min"/>
        <cfvo type="max"/>
        <color rgb="FFFF7128"/>
        <color rgb="FFFFEF9C"/>
      </colorScale>
    </cfRule>
  </conditionalFormatting>
  <conditionalFormatting sqref="N50">
    <cfRule type="containsText" dxfId="1563" priority="168" operator="containsText" text="3- Moderado">
      <formula>NOT(ISERROR(SEARCH("3- Moderado",N50)))</formula>
    </cfRule>
    <cfRule type="containsText" dxfId="1562" priority="169" operator="containsText" text="6- Moderado">
      <formula>NOT(ISERROR(SEARCH("6- Moderado",N50)))</formula>
    </cfRule>
    <cfRule type="containsText" dxfId="1561" priority="170" operator="containsText" text="4- Moderado">
      <formula>NOT(ISERROR(SEARCH("4- Moderado",N50)))</formula>
    </cfRule>
    <cfRule type="containsText" dxfId="1560" priority="171" operator="containsText" text="3- Bajo">
      <formula>NOT(ISERROR(SEARCH("3- Bajo",N50)))</formula>
    </cfRule>
    <cfRule type="containsText" dxfId="1559" priority="172" operator="containsText" text="4- Bajo">
      <formula>NOT(ISERROR(SEARCH("4- Bajo",N50)))</formula>
    </cfRule>
    <cfRule type="containsText" dxfId="1558" priority="173" operator="containsText" text="1- Bajo">
      <formula>NOT(ISERROR(SEARCH("1- Bajo",N50)))</formula>
    </cfRule>
  </conditionalFormatting>
  <conditionalFormatting sqref="H50:H54">
    <cfRule type="containsText" dxfId="1557" priority="155" operator="containsText" text="Muy Alta">
      <formula>NOT(ISERROR(SEARCH("Muy Alta",H50)))</formula>
    </cfRule>
    <cfRule type="containsText" dxfId="1556" priority="156" operator="containsText" text="Alta">
      <formula>NOT(ISERROR(SEARCH("Alta",H50)))</formula>
    </cfRule>
    <cfRule type="containsText" dxfId="1555" priority="157" operator="containsText" text="Muy Alta">
      <formula>NOT(ISERROR(SEARCH("Muy Alta",H50)))</formula>
    </cfRule>
    <cfRule type="containsText" dxfId="1554" priority="162" operator="containsText" text="Muy Baja">
      <formula>NOT(ISERROR(SEARCH("Muy Baja",H50)))</formula>
    </cfRule>
    <cfRule type="containsText" dxfId="1553" priority="163" operator="containsText" text="Baja">
      <formula>NOT(ISERROR(SEARCH("Baja",H50)))</formula>
    </cfRule>
    <cfRule type="containsText" dxfId="1552" priority="164" operator="containsText" text="Media">
      <formula>NOT(ISERROR(SEARCH("Media",H50)))</formula>
    </cfRule>
    <cfRule type="containsText" dxfId="1551" priority="165" operator="containsText" text="Alta">
      <formula>NOT(ISERROR(SEARCH("Alta",H50)))</formula>
    </cfRule>
    <cfRule type="containsText" dxfId="1550" priority="167" operator="containsText" text="Muy Alta">
      <formula>NOT(ISERROR(SEARCH("Muy Alta",H50)))</formula>
    </cfRule>
  </conditionalFormatting>
  <conditionalFormatting sqref="I50:I54">
    <cfRule type="containsText" dxfId="1549" priority="158" operator="containsText" text="Catastrófico">
      <formula>NOT(ISERROR(SEARCH("Catastrófico",I50)))</formula>
    </cfRule>
    <cfRule type="containsText" dxfId="1548" priority="159" operator="containsText" text="Mayor">
      <formula>NOT(ISERROR(SEARCH("Mayor",I50)))</formula>
    </cfRule>
    <cfRule type="containsText" dxfId="1547" priority="160" operator="containsText" text="Menor">
      <formula>NOT(ISERROR(SEARCH("Menor",I50)))</formula>
    </cfRule>
    <cfRule type="containsText" dxfId="1546" priority="161" operator="containsText" text="Leve">
      <formula>NOT(ISERROR(SEARCH("Leve",I50)))</formula>
    </cfRule>
    <cfRule type="containsText" dxfId="1545" priority="166" operator="containsText" text="Moderado">
      <formula>NOT(ISERROR(SEARCH("Moderado",I50)))</formula>
    </cfRule>
  </conditionalFormatting>
  <conditionalFormatting sqref="K50:K54">
    <cfRule type="containsText" dxfId="1544" priority="153" operator="containsText" text="Media">
      <formula>NOT(ISERROR(SEARCH("Media",K50)))</formula>
    </cfRule>
  </conditionalFormatting>
  <conditionalFormatting sqref="L50:L54">
    <cfRule type="containsText" dxfId="1543" priority="152" operator="containsText" text="Moderado">
      <formula>NOT(ISERROR(SEARCH("Moderado",L50)))</formula>
    </cfRule>
  </conditionalFormatting>
  <conditionalFormatting sqref="J50:J54">
    <cfRule type="containsText" dxfId="1542" priority="151" operator="containsText" text="Moderado">
      <formula>NOT(ISERROR(SEARCH("Moderado",J50)))</formula>
    </cfRule>
  </conditionalFormatting>
  <conditionalFormatting sqref="J50:J54">
    <cfRule type="containsText" dxfId="1541" priority="149" operator="containsText" text="Bajo">
      <formula>NOT(ISERROR(SEARCH("Bajo",J50)))</formula>
    </cfRule>
    <cfRule type="containsText" dxfId="1540" priority="150" operator="containsText" text="Extremo">
      <formula>NOT(ISERROR(SEARCH("Extremo",J50)))</formula>
    </cfRule>
  </conditionalFormatting>
  <conditionalFormatting sqref="K50:K54">
    <cfRule type="containsText" dxfId="1539" priority="147" operator="containsText" text="Baja">
      <formula>NOT(ISERROR(SEARCH("Baja",K50)))</formula>
    </cfRule>
    <cfRule type="containsText" dxfId="1538" priority="148" operator="containsText" text="Muy Baja">
      <formula>NOT(ISERROR(SEARCH("Muy Baja",K50)))</formula>
    </cfRule>
  </conditionalFormatting>
  <conditionalFormatting sqref="K50:K54">
    <cfRule type="containsText" dxfId="1537" priority="145" operator="containsText" text="Muy Alta">
      <formula>NOT(ISERROR(SEARCH("Muy Alta",K50)))</formula>
    </cfRule>
    <cfRule type="containsText" dxfId="1536" priority="146" operator="containsText" text="Alta">
      <formula>NOT(ISERROR(SEARCH("Alta",K50)))</formula>
    </cfRule>
  </conditionalFormatting>
  <conditionalFormatting sqref="L50:L54">
    <cfRule type="containsText" dxfId="1535" priority="141" operator="containsText" text="Catastrófico">
      <formula>NOT(ISERROR(SEARCH("Catastrófico",L50)))</formula>
    </cfRule>
    <cfRule type="containsText" dxfId="1534" priority="142" operator="containsText" text="Mayor">
      <formula>NOT(ISERROR(SEARCH("Mayor",L50)))</formula>
    </cfRule>
    <cfRule type="containsText" dxfId="1533" priority="143" operator="containsText" text="Menor">
      <formula>NOT(ISERROR(SEARCH("Menor",L50)))</formula>
    </cfRule>
    <cfRule type="containsText" dxfId="1532" priority="144" operator="containsText" text="Leve">
      <formula>NOT(ISERROR(SEARCH("Leve",L50)))</formula>
    </cfRule>
  </conditionalFormatting>
  <conditionalFormatting sqref="K55:L55">
    <cfRule type="containsText" dxfId="1531" priority="135" operator="containsText" text="3- Moderado">
      <formula>NOT(ISERROR(SEARCH("3- Moderado",K55)))</formula>
    </cfRule>
    <cfRule type="containsText" dxfId="1530" priority="136" operator="containsText" text="6- Moderado">
      <formula>NOT(ISERROR(SEARCH("6- Moderado",K55)))</formula>
    </cfRule>
    <cfRule type="containsText" dxfId="1529" priority="137" operator="containsText" text="4- Moderado">
      <formula>NOT(ISERROR(SEARCH("4- Moderado",K55)))</formula>
    </cfRule>
    <cfRule type="containsText" dxfId="1528" priority="138" operator="containsText" text="3- Bajo">
      <formula>NOT(ISERROR(SEARCH("3- Bajo",K55)))</formula>
    </cfRule>
    <cfRule type="containsText" dxfId="1527" priority="139" operator="containsText" text="4- Bajo">
      <formula>NOT(ISERROR(SEARCH("4- Bajo",K55)))</formula>
    </cfRule>
    <cfRule type="containsText" dxfId="1526" priority="140" operator="containsText" text="1- Bajo">
      <formula>NOT(ISERROR(SEARCH("1- Bajo",K55)))</formula>
    </cfRule>
  </conditionalFormatting>
  <conditionalFormatting sqref="H55:I55">
    <cfRule type="containsText" dxfId="1525" priority="129" operator="containsText" text="3- Moderado">
      <formula>NOT(ISERROR(SEARCH("3- Moderado",H55)))</formula>
    </cfRule>
    <cfRule type="containsText" dxfId="1524" priority="130" operator="containsText" text="6- Moderado">
      <formula>NOT(ISERROR(SEARCH("6- Moderado",H55)))</formula>
    </cfRule>
    <cfRule type="containsText" dxfId="1523" priority="131" operator="containsText" text="4- Moderado">
      <formula>NOT(ISERROR(SEARCH("4- Moderado",H55)))</formula>
    </cfRule>
    <cfRule type="containsText" dxfId="1522" priority="132" operator="containsText" text="3- Bajo">
      <formula>NOT(ISERROR(SEARCH("3- Bajo",H55)))</formula>
    </cfRule>
    <cfRule type="containsText" dxfId="1521" priority="133" operator="containsText" text="4- Bajo">
      <formula>NOT(ISERROR(SEARCH("4- Bajo",H55)))</formula>
    </cfRule>
    <cfRule type="containsText" dxfId="1520" priority="134" operator="containsText" text="1- Bajo">
      <formula>NOT(ISERROR(SEARCH("1- Bajo",H55)))</formula>
    </cfRule>
  </conditionalFormatting>
  <conditionalFormatting sqref="A55 C55:E55">
    <cfRule type="containsText" dxfId="1519" priority="123" operator="containsText" text="3- Moderado">
      <formula>NOT(ISERROR(SEARCH("3- Moderado",A55)))</formula>
    </cfRule>
    <cfRule type="containsText" dxfId="1518" priority="124" operator="containsText" text="6- Moderado">
      <formula>NOT(ISERROR(SEARCH("6- Moderado",A55)))</formula>
    </cfRule>
    <cfRule type="containsText" dxfId="1517" priority="125" operator="containsText" text="4- Moderado">
      <formula>NOT(ISERROR(SEARCH("4- Moderado",A55)))</formula>
    </cfRule>
    <cfRule type="containsText" dxfId="1516" priority="126" operator="containsText" text="3- Bajo">
      <formula>NOT(ISERROR(SEARCH("3- Bajo",A55)))</formula>
    </cfRule>
    <cfRule type="containsText" dxfId="1515" priority="127" operator="containsText" text="4- Bajo">
      <formula>NOT(ISERROR(SEARCH("4- Bajo",A55)))</formula>
    </cfRule>
    <cfRule type="containsText" dxfId="1514" priority="128" operator="containsText" text="1- Bajo">
      <formula>NOT(ISERROR(SEARCH("1- Bajo",A55)))</formula>
    </cfRule>
  </conditionalFormatting>
  <conditionalFormatting sqref="F55:G55">
    <cfRule type="containsText" dxfId="1513" priority="117" operator="containsText" text="3- Moderado">
      <formula>NOT(ISERROR(SEARCH("3- Moderado",F55)))</formula>
    </cfRule>
    <cfRule type="containsText" dxfId="1512" priority="118" operator="containsText" text="6- Moderado">
      <formula>NOT(ISERROR(SEARCH("6- Moderado",F55)))</formula>
    </cfRule>
    <cfRule type="containsText" dxfId="1511" priority="119" operator="containsText" text="4- Moderado">
      <formula>NOT(ISERROR(SEARCH("4- Moderado",F55)))</formula>
    </cfRule>
    <cfRule type="containsText" dxfId="1510" priority="120" operator="containsText" text="3- Bajo">
      <formula>NOT(ISERROR(SEARCH("3- Bajo",F55)))</formula>
    </cfRule>
    <cfRule type="containsText" dxfId="1509" priority="121" operator="containsText" text="4- Bajo">
      <formula>NOT(ISERROR(SEARCH("4- Bajo",F55)))</formula>
    </cfRule>
    <cfRule type="containsText" dxfId="1508" priority="122" operator="containsText" text="1- Bajo">
      <formula>NOT(ISERROR(SEARCH("1- Bajo",F55)))</formula>
    </cfRule>
  </conditionalFormatting>
  <conditionalFormatting sqref="J55:J59">
    <cfRule type="containsText" dxfId="1507" priority="112" operator="containsText" text="Bajo">
      <formula>NOT(ISERROR(SEARCH("Bajo",J55)))</formula>
    </cfRule>
    <cfRule type="containsText" dxfId="1506" priority="113" operator="containsText" text="Moderado">
      <formula>NOT(ISERROR(SEARCH("Moderado",J55)))</formula>
    </cfRule>
    <cfRule type="containsText" dxfId="1505" priority="114" operator="containsText" text="Alto">
      <formula>NOT(ISERROR(SEARCH("Alto",J55)))</formula>
    </cfRule>
    <cfRule type="containsText" dxfId="1504" priority="115" operator="containsText" text="Extremo">
      <formula>NOT(ISERROR(SEARCH("Extremo",J55)))</formula>
    </cfRule>
    <cfRule type="colorScale" priority="116">
      <colorScale>
        <cfvo type="min"/>
        <cfvo type="max"/>
        <color rgb="FFFF7128"/>
        <color rgb="FFFFEF9C"/>
      </colorScale>
    </cfRule>
  </conditionalFormatting>
  <conditionalFormatting sqref="M55:M59">
    <cfRule type="containsText" dxfId="1503" priority="87" operator="containsText" text="Moderado">
      <formula>NOT(ISERROR(SEARCH("Moderado",M55)))</formula>
    </cfRule>
    <cfRule type="containsText" dxfId="1502" priority="107" operator="containsText" text="Bajo">
      <formula>NOT(ISERROR(SEARCH("Bajo",M55)))</formula>
    </cfRule>
    <cfRule type="containsText" dxfId="1501" priority="108" operator="containsText" text="Moderado">
      <formula>NOT(ISERROR(SEARCH("Moderado",M55)))</formula>
    </cfRule>
    <cfRule type="containsText" dxfId="1500" priority="109" operator="containsText" text="Alto">
      <formula>NOT(ISERROR(SEARCH("Alto",M55)))</formula>
    </cfRule>
    <cfRule type="containsText" dxfId="1499" priority="110" operator="containsText" text="Extremo">
      <formula>NOT(ISERROR(SEARCH("Extremo",M55)))</formula>
    </cfRule>
    <cfRule type="colorScale" priority="111">
      <colorScale>
        <cfvo type="min"/>
        <cfvo type="max"/>
        <color rgb="FFFF7128"/>
        <color rgb="FFFFEF9C"/>
      </colorScale>
    </cfRule>
  </conditionalFormatting>
  <conditionalFormatting sqref="N55">
    <cfRule type="containsText" dxfId="1498" priority="101" operator="containsText" text="3- Moderado">
      <formula>NOT(ISERROR(SEARCH("3- Moderado",N55)))</formula>
    </cfRule>
    <cfRule type="containsText" dxfId="1497" priority="102" operator="containsText" text="6- Moderado">
      <formula>NOT(ISERROR(SEARCH("6- Moderado",N55)))</formula>
    </cfRule>
    <cfRule type="containsText" dxfId="1496" priority="103" operator="containsText" text="4- Moderado">
      <formula>NOT(ISERROR(SEARCH("4- Moderado",N55)))</formula>
    </cfRule>
    <cfRule type="containsText" dxfId="1495" priority="104" operator="containsText" text="3- Bajo">
      <formula>NOT(ISERROR(SEARCH("3- Bajo",N55)))</formula>
    </cfRule>
    <cfRule type="containsText" dxfId="1494" priority="105" operator="containsText" text="4- Bajo">
      <formula>NOT(ISERROR(SEARCH("4- Bajo",N55)))</formula>
    </cfRule>
    <cfRule type="containsText" dxfId="1493" priority="106" operator="containsText" text="1- Bajo">
      <formula>NOT(ISERROR(SEARCH("1- Bajo",N55)))</formula>
    </cfRule>
  </conditionalFormatting>
  <conditionalFormatting sqref="H55:H59">
    <cfRule type="containsText" dxfId="1492" priority="88" operator="containsText" text="Muy Alta">
      <formula>NOT(ISERROR(SEARCH("Muy Alta",H55)))</formula>
    </cfRule>
    <cfRule type="containsText" dxfId="1491" priority="89" operator="containsText" text="Alta">
      <formula>NOT(ISERROR(SEARCH("Alta",H55)))</formula>
    </cfRule>
    <cfRule type="containsText" dxfId="1490" priority="90" operator="containsText" text="Muy Alta">
      <formula>NOT(ISERROR(SEARCH("Muy Alta",H55)))</formula>
    </cfRule>
    <cfRule type="containsText" dxfId="1489" priority="95" operator="containsText" text="Muy Baja">
      <formula>NOT(ISERROR(SEARCH("Muy Baja",H55)))</formula>
    </cfRule>
    <cfRule type="containsText" dxfId="1488" priority="96" operator="containsText" text="Baja">
      <formula>NOT(ISERROR(SEARCH("Baja",H55)))</formula>
    </cfRule>
    <cfRule type="containsText" dxfId="1487" priority="97" operator="containsText" text="Media">
      <formula>NOT(ISERROR(SEARCH("Media",H55)))</formula>
    </cfRule>
    <cfRule type="containsText" dxfId="1486" priority="98" operator="containsText" text="Alta">
      <formula>NOT(ISERROR(SEARCH("Alta",H55)))</formula>
    </cfRule>
    <cfRule type="containsText" dxfId="1485" priority="100" operator="containsText" text="Muy Alta">
      <formula>NOT(ISERROR(SEARCH("Muy Alta",H55)))</formula>
    </cfRule>
  </conditionalFormatting>
  <conditionalFormatting sqref="I55:I59">
    <cfRule type="containsText" dxfId="1484" priority="91" operator="containsText" text="Catastrófico">
      <formula>NOT(ISERROR(SEARCH("Catastrófico",I55)))</formula>
    </cfRule>
    <cfRule type="containsText" dxfId="1483" priority="92" operator="containsText" text="Mayor">
      <formula>NOT(ISERROR(SEARCH("Mayor",I55)))</formula>
    </cfRule>
    <cfRule type="containsText" dxfId="1482" priority="93" operator="containsText" text="Menor">
      <formula>NOT(ISERROR(SEARCH("Menor",I55)))</formula>
    </cfRule>
    <cfRule type="containsText" dxfId="1481" priority="94" operator="containsText" text="Leve">
      <formula>NOT(ISERROR(SEARCH("Leve",I55)))</formula>
    </cfRule>
    <cfRule type="containsText" dxfId="1480" priority="99" operator="containsText" text="Moderado">
      <formula>NOT(ISERROR(SEARCH("Moderado",I55)))</formula>
    </cfRule>
  </conditionalFormatting>
  <conditionalFormatting sqref="K55:K59">
    <cfRule type="containsText" dxfId="1479" priority="86" operator="containsText" text="Media">
      <formula>NOT(ISERROR(SEARCH("Media",K55)))</formula>
    </cfRule>
  </conditionalFormatting>
  <conditionalFormatting sqref="L55:L59">
    <cfRule type="containsText" dxfId="1478" priority="85" operator="containsText" text="Moderado">
      <formula>NOT(ISERROR(SEARCH("Moderado",L55)))</formula>
    </cfRule>
  </conditionalFormatting>
  <conditionalFormatting sqref="J55:J59">
    <cfRule type="containsText" dxfId="1477" priority="84" operator="containsText" text="Moderado">
      <formula>NOT(ISERROR(SEARCH("Moderado",J55)))</formula>
    </cfRule>
  </conditionalFormatting>
  <conditionalFormatting sqref="J55:J59">
    <cfRule type="containsText" dxfId="1476" priority="82" operator="containsText" text="Bajo">
      <formula>NOT(ISERROR(SEARCH("Bajo",J55)))</formula>
    </cfRule>
    <cfRule type="containsText" dxfId="1475" priority="83" operator="containsText" text="Extremo">
      <formula>NOT(ISERROR(SEARCH("Extremo",J55)))</formula>
    </cfRule>
  </conditionalFormatting>
  <conditionalFormatting sqref="K55:K59">
    <cfRule type="containsText" dxfId="1474" priority="80" operator="containsText" text="Baja">
      <formula>NOT(ISERROR(SEARCH("Baja",K55)))</formula>
    </cfRule>
    <cfRule type="containsText" dxfId="1473" priority="81" operator="containsText" text="Muy Baja">
      <formula>NOT(ISERROR(SEARCH("Muy Baja",K55)))</formula>
    </cfRule>
  </conditionalFormatting>
  <conditionalFormatting sqref="K55:K59">
    <cfRule type="containsText" dxfId="1472" priority="78" operator="containsText" text="Muy Alta">
      <formula>NOT(ISERROR(SEARCH("Muy Alta",K55)))</formula>
    </cfRule>
    <cfRule type="containsText" dxfId="1471" priority="79" operator="containsText" text="Alta">
      <formula>NOT(ISERROR(SEARCH("Alta",K55)))</formula>
    </cfRule>
  </conditionalFormatting>
  <conditionalFormatting sqref="L55:L59">
    <cfRule type="containsText" dxfId="1470" priority="74" operator="containsText" text="Catastrófico">
      <formula>NOT(ISERROR(SEARCH("Catastrófico",L55)))</formula>
    </cfRule>
    <cfRule type="containsText" dxfId="1469" priority="75" operator="containsText" text="Mayor">
      <formula>NOT(ISERROR(SEARCH("Mayor",L55)))</formula>
    </cfRule>
    <cfRule type="containsText" dxfId="1468" priority="76" operator="containsText" text="Menor">
      <formula>NOT(ISERROR(SEARCH("Menor",L55)))</formula>
    </cfRule>
    <cfRule type="containsText" dxfId="1467" priority="77" operator="containsText" text="Leve">
      <formula>NOT(ISERROR(SEARCH("Leve",L55)))</formula>
    </cfRule>
  </conditionalFormatting>
  <conditionalFormatting sqref="K25:L25">
    <cfRule type="containsText" dxfId="1466" priority="68" operator="containsText" text="3- Moderado">
      <formula>NOT(ISERROR(SEARCH("3- Moderado",K25)))</formula>
    </cfRule>
    <cfRule type="containsText" dxfId="1465" priority="69" operator="containsText" text="6- Moderado">
      <formula>NOT(ISERROR(SEARCH("6- Moderado",K25)))</formula>
    </cfRule>
    <cfRule type="containsText" dxfId="1464" priority="70" operator="containsText" text="4- Moderado">
      <formula>NOT(ISERROR(SEARCH("4- Moderado",K25)))</formula>
    </cfRule>
    <cfRule type="containsText" dxfId="1463" priority="71" operator="containsText" text="3- Bajo">
      <formula>NOT(ISERROR(SEARCH("3- Bajo",K25)))</formula>
    </cfRule>
    <cfRule type="containsText" dxfId="1462" priority="72" operator="containsText" text="4- Bajo">
      <formula>NOT(ISERROR(SEARCH("4- Bajo",K25)))</formula>
    </cfRule>
    <cfRule type="containsText" dxfId="1461" priority="73" operator="containsText" text="1- Bajo">
      <formula>NOT(ISERROR(SEARCH("1- Bajo",K25)))</formula>
    </cfRule>
  </conditionalFormatting>
  <conditionalFormatting sqref="H25:I25">
    <cfRule type="containsText" dxfId="1460" priority="62" operator="containsText" text="3- Moderado">
      <formula>NOT(ISERROR(SEARCH("3- Moderado",H25)))</formula>
    </cfRule>
    <cfRule type="containsText" dxfId="1459" priority="63" operator="containsText" text="6- Moderado">
      <formula>NOT(ISERROR(SEARCH("6- Moderado",H25)))</formula>
    </cfRule>
    <cfRule type="containsText" dxfId="1458" priority="64" operator="containsText" text="4- Moderado">
      <formula>NOT(ISERROR(SEARCH("4- Moderado",H25)))</formula>
    </cfRule>
    <cfRule type="containsText" dxfId="1457" priority="65" operator="containsText" text="3- Bajo">
      <formula>NOT(ISERROR(SEARCH("3- Bajo",H25)))</formula>
    </cfRule>
    <cfRule type="containsText" dxfId="1456" priority="66" operator="containsText" text="4- Bajo">
      <formula>NOT(ISERROR(SEARCH("4- Bajo",H25)))</formula>
    </cfRule>
    <cfRule type="containsText" dxfId="1455" priority="67" operator="containsText" text="1- Bajo">
      <formula>NOT(ISERROR(SEARCH("1- Bajo",H25)))</formula>
    </cfRule>
  </conditionalFormatting>
  <conditionalFormatting sqref="A25 C25:E25">
    <cfRule type="containsText" dxfId="1454" priority="56" operator="containsText" text="3- Moderado">
      <formula>NOT(ISERROR(SEARCH("3- Moderado",A25)))</formula>
    </cfRule>
    <cfRule type="containsText" dxfId="1453" priority="57" operator="containsText" text="6- Moderado">
      <formula>NOT(ISERROR(SEARCH("6- Moderado",A25)))</formula>
    </cfRule>
    <cfRule type="containsText" dxfId="1452" priority="58" operator="containsText" text="4- Moderado">
      <formula>NOT(ISERROR(SEARCH("4- Moderado",A25)))</formula>
    </cfRule>
    <cfRule type="containsText" dxfId="1451" priority="59" operator="containsText" text="3- Bajo">
      <formula>NOT(ISERROR(SEARCH("3- Bajo",A25)))</formula>
    </cfRule>
    <cfRule type="containsText" dxfId="1450" priority="60" operator="containsText" text="4- Bajo">
      <formula>NOT(ISERROR(SEARCH("4- Bajo",A25)))</formula>
    </cfRule>
    <cfRule type="containsText" dxfId="1449" priority="61" operator="containsText" text="1- Bajo">
      <formula>NOT(ISERROR(SEARCH("1- Bajo",A25)))</formula>
    </cfRule>
  </conditionalFormatting>
  <conditionalFormatting sqref="F25:G25">
    <cfRule type="containsText" dxfId="1448" priority="50" operator="containsText" text="3- Moderado">
      <formula>NOT(ISERROR(SEARCH("3- Moderado",F25)))</formula>
    </cfRule>
    <cfRule type="containsText" dxfId="1447" priority="51" operator="containsText" text="6- Moderado">
      <formula>NOT(ISERROR(SEARCH("6- Moderado",F25)))</formula>
    </cfRule>
    <cfRule type="containsText" dxfId="1446" priority="52" operator="containsText" text="4- Moderado">
      <formula>NOT(ISERROR(SEARCH("4- Moderado",F25)))</formula>
    </cfRule>
    <cfRule type="containsText" dxfId="1445" priority="53" operator="containsText" text="3- Bajo">
      <formula>NOT(ISERROR(SEARCH("3- Bajo",F25)))</formula>
    </cfRule>
    <cfRule type="containsText" dxfId="1444" priority="54" operator="containsText" text="4- Bajo">
      <formula>NOT(ISERROR(SEARCH("4- Bajo",F25)))</formula>
    </cfRule>
    <cfRule type="containsText" dxfId="1443" priority="55" operator="containsText" text="1- Bajo">
      <formula>NOT(ISERROR(SEARCH("1- Bajo",F25)))</formula>
    </cfRule>
  </conditionalFormatting>
  <conditionalFormatting sqref="J25:J29">
    <cfRule type="containsText" dxfId="1442" priority="45" operator="containsText" text="Bajo">
      <formula>NOT(ISERROR(SEARCH("Bajo",J25)))</formula>
    </cfRule>
    <cfRule type="containsText" dxfId="1441" priority="46" operator="containsText" text="Moderado">
      <formula>NOT(ISERROR(SEARCH("Moderado",J25)))</formula>
    </cfRule>
    <cfRule type="containsText" dxfId="1440" priority="47" operator="containsText" text="Alto">
      <formula>NOT(ISERROR(SEARCH("Alto",J25)))</formula>
    </cfRule>
    <cfRule type="containsText" dxfId="1439" priority="48" operator="containsText" text="Extremo">
      <formula>NOT(ISERROR(SEARCH("Extremo",J25)))</formula>
    </cfRule>
    <cfRule type="colorScale" priority="49">
      <colorScale>
        <cfvo type="min"/>
        <cfvo type="max"/>
        <color rgb="FFFF7128"/>
        <color rgb="FFFFEF9C"/>
      </colorScale>
    </cfRule>
  </conditionalFormatting>
  <conditionalFormatting sqref="M25:M29">
    <cfRule type="containsText" dxfId="1438" priority="20" operator="containsText" text="Moderado">
      <formula>NOT(ISERROR(SEARCH("Moderado",M25)))</formula>
    </cfRule>
    <cfRule type="containsText" dxfId="1437" priority="40" operator="containsText" text="Bajo">
      <formula>NOT(ISERROR(SEARCH("Bajo",M25)))</formula>
    </cfRule>
    <cfRule type="containsText" dxfId="1436" priority="41" operator="containsText" text="Moderado">
      <formula>NOT(ISERROR(SEARCH("Moderado",M25)))</formula>
    </cfRule>
    <cfRule type="containsText" dxfId="1435" priority="42" operator="containsText" text="Alto">
      <formula>NOT(ISERROR(SEARCH("Alto",M25)))</formula>
    </cfRule>
    <cfRule type="containsText" dxfId="1434" priority="43" operator="containsText" text="Extremo">
      <formula>NOT(ISERROR(SEARCH("Extremo",M25)))</formula>
    </cfRule>
    <cfRule type="colorScale" priority="44">
      <colorScale>
        <cfvo type="min"/>
        <cfvo type="max"/>
        <color rgb="FFFF7128"/>
        <color rgb="FFFFEF9C"/>
      </colorScale>
    </cfRule>
  </conditionalFormatting>
  <conditionalFormatting sqref="N25">
    <cfRule type="containsText" dxfId="1433" priority="34" operator="containsText" text="3- Moderado">
      <formula>NOT(ISERROR(SEARCH("3- Moderado",N25)))</formula>
    </cfRule>
    <cfRule type="containsText" dxfId="1432" priority="35" operator="containsText" text="6- Moderado">
      <formula>NOT(ISERROR(SEARCH("6- Moderado",N25)))</formula>
    </cfRule>
    <cfRule type="containsText" dxfId="1431" priority="36" operator="containsText" text="4- Moderado">
      <formula>NOT(ISERROR(SEARCH("4- Moderado",N25)))</formula>
    </cfRule>
    <cfRule type="containsText" dxfId="1430" priority="37" operator="containsText" text="3- Bajo">
      <formula>NOT(ISERROR(SEARCH("3- Bajo",N25)))</formula>
    </cfRule>
    <cfRule type="containsText" dxfId="1429" priority="38" operator="containsText" text="4- Bajo">
      <formula>NOT(ISERROR(SEARCH("4- Bajo",N25)))</formula>
    </cfRule>
    <cfRule type="containsText" dxfId="1428" priority="39" operator="containsText" text="1- Bajo">
      <formula>NOT(ISERROR(SEARCH("1- Bajo",N25)))</formula>
    </cfRule>
  </conditionalFormatting>
  <conditionalFormatting sqref="H25:H29">
    <cfRule type="containsText" dxfId="1427" priority="21" operator="containsText" text="Muy Alta">
      <formula>NOT(ISERROR(SEARCH("Muy Alta",H25)))</formula>
    </cfRule>
    <cfRule type="containsText" dxfId="1426" priority="22" operator="containsText" text="Alta">
      <formula>NOT(ISERROR(SEARCH("Alta",H25)))</formula>
    </cfRule>
    <cfRule type="containsText" dxfId="1425" priority="23" operator="containsText" text="Muy Alta">
      <formula>NOT(ISERROR(SEARCH("Muy Alta",H25)))</formula>
    </cfRule>
    <cfRule type="containsText" dxfId="1424" priority="28" operator="containsText" text="Muy Baja">
      <formula>NOT(ISERROR(SEARCH("Muy Baja",H25)))</formula>
    </cfRule>
    <cfRule type="containsText" dxfId="1423" priority="29" operator="containsText" text="Baja">
      <formula>NOT(ISERROR(SEARCH("Baja",H25)))</formula>
    </cfRule>
    <cfRule type="containsText" dxfId="1422" priority="30" operator="containsText" text="Media">
      <formula>NOT(ISERROR(SEARCH("Media",H25)))</formula>
    </cfRule>
    <cfRule type="containsText" dxfId="1421" priority="31" operator="containsText" text="Alta">
      <formula>NOT(ISERROR(SEARCH("Alta",H25)))</formula>
    </cfRule>
    <cfRule type="containsText" dxfId="1420" priority="33" operator="containsText" text="Muy Alta">
      <formula>NOT(ISERROR(SEARCH("Muy Alta",H25)))</formula>
    </cfRule>
  </conditionalFormatting>
  <conditionalFormatting sqref="I25:I29">
    <cfRule type="containsText" dxfId="1419" priority="24" operator="containsText" text="Catastrófico">
      <formula>NOT(ISERROR(SEARCH("Catastrófico",I25)))</formula>
    </cfRule>
    <cfRule type="containsText" dxfId="1418" priority="25" operator="containsText" text="Mayor">
      <formula>NOT(ISERROR(SEARCH("Mayor",I25)))</formula>
    </cfRule>
    <cfRule type="containsText" dxfId="1417" priority="26" operator="containsText" text="Menor">
      <formula>NOT(ISERROR(SEARCH("Menor",I25)))</formula>
    </cfRule>
    <cfRule type="containsText" dxfId="1416" priority="27" operator="containsText" text="Leve">
      <formula>NOT(ISERROR(SEARCH("Leve",I25)))</formula>
    </cfRule>
    <cfRule type="containsText" dxfId="1415" priority="32" operator="containsText" text="Moderado">
      <formula>NOT(ISERROR(SEARCH("Moderado",I25)))</formula>
    </cfRule>
  </conditionalFormatting>
  <conditionalFormatting sqref="K25:K29">
    <cfRule type="containsText" dxfId="1414" priority="19" operator="containsText" text="Media">
      <formula>NOT(ISERROR(SEARCH("Media",K25)))</formula>
    </cfRule>
  </conditionalFormatting>
  <conditionalFormatting sqref="L25:L29">
    <cfRule type="containsText" dxfId="1413" priority="18" operator="containsText" text="Moderado">
      <formula>NOT(ISERROR(SEARCH("Moderado",L25)))</formula>
    </cfRule>
  </conditionalFormatting>
  <conditionalFormatting sqref="J25:J29">
    <cfRule type="containsText" dxfId="1412" priority="17" operator="containsText" text="Moderado">
      <formula>NOT(ISERROR(SEARCH("Moderado",J25)))</formula>
    </cfRule>
  </conditionalFormatting>
  <conditionalFormatting sqref="J25:J29">
    <cfRule type="containsText" dxfId="1411" priority="15" operator="containsText" text="Bajo">
      <formula>NOT(ISERROR(SEARCH("Bajo",J25)))</formula>
    </cfRule>
    <cfRule type="containsText" dxfId="1410" priority="16" operator="containsText" text="Extremo">
      <formula>NOT(ISERROR(SEARCH("Extremo",J25)))</formula>
    </cfRule>
  </conditionalFormatting>
  <conditionalFormatting sqref="K25:K29">
    <cfRule type="containsText" dxfId="1409" priority="13" operator="containsText" text="Baja">
      <formula>NOT(ISERROR(SEARCH("Baja",K25)))</formula>
    </cfRule>
    <cfRule type="containsText" dxfId="1408" priority="14" operator="containsText" text="Muy Baja">
      <formula>NOT(ISERROR(SEARCH("Muy Baja",K25)))</formula>
    </cfRule>
  </conditionalFormatting>
  <conditionalFormatting sqref="K25:K29">
    <cfRule type="containsText" dxfId="1407" priority="11" operator="containsText" text="Muy Alta">
      <formula>NOT(ISERROR(SEARCH("Muy Alta",K25)))</formula>
    </cfRule>
    <cfRule type="containsText" dxfId="1406" priority="12" operator="containsText" text="Alta">
      <formula>NOT(ISERROR(SEARCH("Alta",K25)))</formula>
    </cfRule>
  </conditionalFormatting>
  <conditionalFormatting sqref="L25:L29">
    <cfRule type="containsText" dxfId="1405" priority="7" operator="containsText" text="Catastrófico">
      <formula>NOT(ISERROR(SEARCH("Catastrófico",L25)))</formula>
    </cfRule>
    <cfRule type="containsText" dxfId="1404" priority="8" operator="containsText" text="Mayor">
      <formula>NOT(ISERROR(SEARCH("Mayor",L25)))</formula>
    </cfRule>
    <cfRule type="containsText" dxfId="1403" priority="9" operator="containsText" text="Menor">
      <formula>NOT(ISERROR(SEARCH("Menor",L25)))</formula>
    </cfRule>
    <cfRule type="containsText" dxfId="1402" priority="10" operator="containsText" text="Leve">
      <formula>NOT(ISERROR(SEARCH("Leve",L25)))</formula>
    </cfRule>
  </conditionalFormatting>
  <conditionalFormatting sqref="B10 B15 B20 B25 B30 B35 B40 B45 B50 B55">
    <cfRule type="containsText" dxfId="1401" priority="1" operator="containsText" text="3- Moderado">
      <formula>NOT(ISERROR(SEARCH("3- Moderado",B10)))</formula>
    </cfRule>
    <cfRule type="containsText" dxfId="1400" priority="2" operator="containsText" text="6- Moderado">
      <formula>NOT(ISERROR(SEARCH("6- Moderado",B10)))</formula>
    </cfRule>
    <cfRule type="containsText" dxfId="1399" priority="3" operator="containsText" text="4- Moderado">
      <formula>NOT(ISERROR(SEARCH("4- Moderado",B10)))</formula>
    </cfRule>
    <cfRule type="containsText" dxfId="1398" priority="4" operator="containsText" text="3- Bajo">
      <formula>NOT(ISERROR(SEARCH("3- Bajo",B10)))</formula>
    </cfRule>
    <cfRule type="containsText" dxfId="1397" priority="5" operator="containsText" text="4- Bajo">
      <formula>NOT(ISERROR(SEARCH("4- Bajo",B10)))</formula>
    </cfRule>
    <cfRule type="containsText" dxfId="1396" priority="6" operator="containsText" text="1- Bajo">
      <formula>NOT(ISERROR(SEARCH("1- Bajo",B10)))</formula>
    </cfRule>
  </conditionalFormatting>
  <dataValidations count="7">
    <dataValidation allowBlank="1" showInputMessage="1" showErrorMessage="1" prompt="seleccionar si el responsable de ejecutar las acciones es el nivel central" sqref="Q8:R8" xr:uid="{1EFD3D86-8546-4DD9-848C-9F97A8065ABE}"/>
    <dataValidation allowBlank="1" showInputMessage="1" showErrorMessage="1" prompt="Seleccionar si el responsable es el responsable de las acciones es el nivel central" sqref="P7:P8" xr:uid="{803D3159-344E-4177-8E38-059AA740B70D}"/>
    <dataValidation allowBlank="1" showInputMessage="1" showErrorMessage="1" prompt="Describir las actividades que se van a desarrollar para el proyecto" sqref="O7" xr:uid="{868E9958-07A9-49F6-BD1D-CE0636E151A0}"/>
    <dataValidation allowBlank="1" showInputMessage="1" showErrorMessage="1" prompt="El grado de afectación puede ser " sqref="I8" xr:uid="{B1F3D36D-6588-4D5E-AEE0-647FAB3D4651}"/>
    <dataValidation allowBlank="1" showInputMessage="1" showErrorMessage="1" prompt="Que tan factible es que materialize el riesgo?" sqref="H8" xr:uid="{7FCE7B53-6091-423D-8D79-3F997E64BCE6}"/>
    <dataValidation allowBlank="1" showInputMessage="1" showErrorMessage="1" prompt="Registrar qué factor  que ocasina el riesgo: un facot identtficado el contexto._x000a_O  personas, recursos, estilo de direccion , factores externos, , codiciones ambientales" sqref="F8:G8" xr:uid="{580E7C2E-FD99-41D3-A0F7-1ADF376F8D94}"/>
    <dataValidation allowBlank="1" showInputMessage="1" showErrorMessage="1" prompt="Seleccionar el tipo de riesgo teniendo en cuenta que  factor organizaconal afecta. Ver explicacion en hoja " sqref="E8" xr:uid="{3F7C2199-6A14-4B2A-A6A3-32E95E4E8B1C}"/>
  </dataValidations>
  <pageMargins left="0.7" right="0.7" top="0.75" bottom="0.75" header="0.3" footer="0.3"/>
  <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9CEB628-4F53-4AA2-BD0C-1D04F5795005}">
  <sheetPr>
    <tabColor rgb="FF00B0F0"/>
  </sheetPr>
  <dimension ref="A1:JS59"/>
  <sheetViews>
    <sheetView topLeftCell="A49" zoomScale="71" zoomScaleNormal="71" workbookViewId="0">
      <selection activeCell="B10" sqref="B10:B14"/>
    </sheetView>
  </sheetViews>
  <sheetFormatPr baseColWidth="10" defaultColWidth="11.42578125" defaultRowHeight="15" x14ac:dyDescent="0.25"/>
  <cols>
    <col min="1" max="2" width="18.42578125" style="82" customWidth="1"/>
    <col min="3" max="3" width="15.5703125" customWidth="1"/>
    <col min="4" max="4" width="27.5703125" style="82" customWidth="1"/>
    <col min="5" max="5" width="18" style="238" customWidth="1"/>
    <col min="6" max="6" width="40.140625" customWidth="1"/>
    <col min="7" max="7" width="20.42578125" customWidth="1"/>
    <col min="8" max="8" width="10.42578125" style="239" customWidth="1"/>
    <col min="9" max="9" width="11.42578125" style="239" customWidth="1"/>
    <col min="10" max="10" width="10.140625" style="240" customWidth="1"/>
    <col min="11" max="11" width="11.42578125" style="239" customWidth="1"/>
    <col min="12" max="12" width="10.85546875" style="239" customWidth="1"/>
    <col min="13" max="13" width="18.28515625" style="239" bestFit="1" customWidth="1"/>
    <col min="14" max="14" width="18.28515625" bestFit="1" customWidth="1"/>
    <col min="15" max="15" width="32.85546875" customWidth="1"/>
    <col min="16" max="16" width="16.5703125" customWidth="1"/>
    <col min="17" max="18" width="14.28515625" customWidth="1"/>
    <col min="19" max="19" width="17.85546875" customWidth="1"/>
    <col min="20" max="20" width="15.140625" customWidth="1"/>
    <col min="21" max="21" width="16.140625" customWidth="1"/>
    <col min="22" max="177" width="11.42578125" style="7"/>
  </cols>
  <sheetData>
    <row r="1" spans="1:279" s="222" customFormat="1" ht="16.5" customHeight="1" x14ac:dyDescent="0.3">
      <c r="A1" s="461"/>
      <c r="B1" s="462"/>
      <c r="C1" s="462"/>
      <c r="D1" s="547" t="s">
        <v>444</v>
      </c>
      <c r="E1" s="547"/>
      <c r="F1" s="547"/>
      <c r="G1" s="547"/>
      <c r="H1" s="547"/>
      <c r="I1" s="547"/>
      <c r="J1" s="547"/>
      <c r="K1" s="547"/>
      <c r="L1" s="547"/>
      <c r="M1" s="547"/>
      <c r="N1" s="547"/>
      <c r="O1" s="547"/>
      <c r="P1" s="547"/>
      <c r="Q1" s="548"/>
      <c r="R1" s="243"/>
      <c r="S1" s="453" t="s">
        <v>67</v>
      </c>
      <c r="T1" s="453"/>
      <c r="U1" s="453"/>
      <c r="V1" s="221"/>
      <c r="W1" s="221"/>
      <c r="X1" s="221"/>
      <c r="Y1" s="221"/>
      <c r="Z1" s="221"/>
      <c r="AA1" s="221"/>
      <c r="AB1" s="221"/>
      <c r="AC1" s="221"/>
      <c r="AD1" s="221"/>
      <c r="AE1" s="221"/>
      <c r="AF1" s="221"/>
      <c r="AG1" s="221"/>
      <c r="AH1" s="221"/>
      <c r="AI1" s="221"/>
      <c r="AJ1" s="221"/>
      <c r="AK1" s="221"/>
      <c r="AL1" s="221"/>
      <c r="AM1" s="221"/>
      <c r="AN1" s="221"/>
      <c r="AO1" s="221"/>
      <c r="AP1" s="221"/>
      <c r="AQ1" s="221"/>
      <c r="AR1" s="221"/>
      <c r="AS1" s="221"/>
      <c r="AT1" s="221"/>
      <c r="AU1" s="221"/>
      <c r="AV1" s="221"/>
      <c r="AW1" s="221"/>
      <c r="AX1" s="221"/>
      <c r="AY1" s="221"/>
      <c r="AZ1" s="221"/>
      <c r="BA1" s="221"/>
      <c r="BB1" s="221"/>
      <c r="BC1" s="221"/>
      <c r="BD1" s="221"/>
      <c r="BE1" s="221"/>
      <c r="BF1" s="221"/>
      <c r="BG1" s="221"/>
      <c r="BH1" s="221"/>
      <c r="BI1" s="221"/>
      <c r="BJ1" s="221"/>
      <c r="BK1" s="221"/>
      <c r="BL1" s="221"/>
      <c r="BM1" s="221"/>
      <c r="BN1" s="221"/>
      <c r="BO1" s="221"/>
      <c r="BP1" s="221"/>
      <c r="BQ1" s="221"/>
      <c r="BR1" s="221"/>
      <c r="BS1" s="221"/>
      <c r="BT1" s="221"/>
      <c r="BU1" s="221"/>
      <c r="BV1" s="221"/>
      <c r="BW1" s="221"/>
      <c r="BX1" s="221"/>
      <c r="BY1" s="221"/>
      <c r="BZ1" s="221"/>
      <c r="CA1" s="221"/>
      <c r="CB1" s="221"/>
      <c r="CC1" s="221"/>
      <c r="CD1" s="221"/>
      <c r="CE1" s="221"/>
      <c r="CF1" s="221"/>
      <c r="CG1" s="221"/>
      <c r="CH1" s="221"/>
      <c r="CI1" s="221"/>
      <c r="CJ1" s="221"/>
      <c r="CK1" s="221"/>
      <c r="CL1" s="221"/>
      <c r="CM1" s="221"/>
      <c r="CN1" s="221"/>
      <c r="CO1" s="221"/>
      <c r="CP1" s="221"/>
      <c r="CQ1" s="221"/>
      <c r="CR1" s="221"/>
      <c r="CS1" s="221"/>
      <c r="CT1" s="221"/>
      <c r="CU1" s="221"/>
      <c r="CV1" s="221"/>
      <c r="CW1" s="221"/>
      <c r="CX1" s="221"/>
      <c r="CY1" s="221"/>
      <c r="CZ1" s="221"/>
      <c r="DA1" s="221"/>
      <c r="DB1" s="221"/>
      <c r="DC1" s="221"/>
      <c r="DD1" s="221"/>
      <c r="DE1" s="221"/>
      <c r="DF1" s="221"/>
      <c r="DG1" s="221"/>
      <c r="DH1" s="221"/>
      <c r="DI1" s="221"/>
      <c r="DJ1" s="221"/>
      <c r="DK1" s="221"/>
      <c r="DL1" s="221"/>
      <c r="DM1" s="221"/>
      <c r="DN1" s="221"/>
      <c r="DO1" s="221"/>
      <c r="DP1" s="221"/>
      <c r="DQ1" s="221"/>
      <c r="DR1" s="221"/>
      <c r="DS1" s="221"/>
      <c r="DT1" s="221"/>
      <c r="DU1" s="221"/>
      <c r="DV1" s="221"/>
      <c r="DW1" s="221"/>
      <c r="DX1" s="221"/>
      <c r="DY1" s="221"/>
      <c r="DZ1" s="221"/>
      <c r="EA1" s="221"/>
      <c r="EB1" s="221"/>
      <c r="EC1" s="221"/>
      <c r="ED1" s="221"/>
      <c r="EE1" s="221"/>
      <c r="EF1" s="221"/>
      <c r="EG1" s="221"/>
      <c r="EH1" s="221"/>
      <c r="EI1" s="221"/>
      <c r="EJ1" s="221"/>
      <c r="EK1" s="221"/>
      <c r="EL1" s="221"/>
      <c r="EM1" s="221"/>
      <c r="EN1" s="221"/>
      <c r="EO1" s="221"/>
      <c r="EP1" s="221"/>
      <c r="EQ1" s="221"/>
      <c r="ER1" s="221"/>
      <c r="ES1" s="221"/>
      <c r="ET1" s="221"/>
      <c r="EU1" s="221"/>
      <c r="EV1" s="221"/>
      <c r="EW1" s="221"/>
      <c r="EX1" s="221"/>
      <c r="EY1" s="221"/>
      <c r="EZ1" s="221"/>
      <c r="FA1" s="221"/>
      <c r="FB1" s="221"/>
      <c r="FC1" s="221"/>
      <c r="FD1" s="221"/>
      <c r="FE1" s="221"/>
      <c r="FF1" s="221"/>
      <c r="FG1" s="221"/>
      <c r="FH1" s="221"/>
      <c r="FI1" s="221"/>
      <c r="FJ1" s="221"/>
      <c r="FK1" s="221"/>
      <c r="FL1" s="221"/>
      <c r="FM1" s="221"/>
      <c r="FN1" s="221"/>
      <c r="FO1" s="221"/>
      <c r="FP1" s="221"/>
      <c r="FQ1" s="221"/>
      <c r="FR1" s="221"/>
      <c r="FS1" s="221"/>
      <c r="FT1" s="221"/>
      <c r="FU1" s="221"/>
      <c r="FV1" s="221"/>
      <c r="FW1" s="221"/>
      <c r="FX1" s="221"/>
      <c r="FY1" s="221"/>
      <c r="FZ1" s="221"/>
      <c r="GA1" s="221"/>
      <c r="GB1" s="221"/>
      <c r="GC1" s="221"/>
      <c r="GD1" s="221"/>
      <c r="GE1" s="221"/>
      <c r="GF1" s="221"/>
      <c r="GG1" s="221"/>
      <c r="GH1" s="221"/>
      <c r="GI1" s="221"/>
      <c r="GJ1" s="221"/>
      <c r="GK1" s="221"/>
      <c r="GL1" s="221"/>
      <c r="GM1" s="221"/>
      <c r="GN1" s="221"/>
      <c r="GO1" s="221"/>
      <c r="GP1" s="221"/>
      <c r="GQ1" s="221"/>
      <c r="GR1" s="221"/>
      <c r="GS1" s="221"/>
      <c r="GT1" s="221"/>
      <c r="GU1" s="221"/>
      <c r="GV1" s="221"/>
      <c r="GW1" s="221"/>
      <c r="GX1" s="221"/>
      <c r="GY1" s="221"/>
      <c r="GZ1" s="221"/>
      <c r="HA1" s="221"/>
      <c r="HB1" s="221"/>
      <c r="HC1" s="221"/>
      <c r="HD1" s="221"/>
      <c r="HE1" s="221"/>
      <c r="HF1" s="221"/>
      <c r="HG1" s="221"/>
      <c r="HH1" s="221"/>
      <c r="HI1" s="221"/>
      <c r="HJ1" s="221"/>
      <c r="HK1" s="221"/>
      <c r="HL1" s="221"/>
      <c r="HM1" s="221"/>
      <c r="HN1" s="221"/>
      <c r="HO1" s="221"/>
      <c r="HP1" s="221"/>
      <c r="HQ1" s="221"/>
      <c r="HR1" s="221"/>
      <c r="HS1" s="221"/>
      <c r="HT1" s="221"/>
      <c r="HU1" s="221"/>
      <c r="HV1" s="221"/>
      <c r="HW1" s="221"/>
      <c r="HX1" s="221"/>
      <c r="HY1" s="221"/>
      <c r="HZ1" s="221"/>
      <c r="IA1" s="221"/>
      <c r="IB1" s="221"/>
      <c r="IC1" s="221"/>
      <c r="ID1" s="221"/>
      <c r="IE1" s="221"/>
      <c r="IF1" s="221"/>
      <c r="IG1" s="221"/>
      <c r="IH1" s="221"/>
      <c r="II1" s="221"/>
      <c r="IJ1" s="221"/>
      <c r="IK1" s="221"/>
      <c r="IL1" s="221"/>
      <c r="IM1" s="221"/>
      <c r="IN1" s="221"/>
      <c r="IO1" s="221"/>
      <c r="IP1" s="221"/>
      <c r="IQ1" s="221"/>
      <c r="IR1" s="221"/>
      <c r="IS1" s="221"/>
      <c r="IT1" s="221"/>
      <c r="IU1" s="221"/>
      <c r="IV1" s="221"/>
      <c r="IW1" s="221"/>
      <c r="IX1" s="221"/>
      <c r="IY1" s="221"/>
      <c r="IZ1" s="221"/>
      <c r="JA1" s="221"/>
      <c r="JB1" s="221"/>
      <c r="JC1" s="221"/>
      <c r="JD1" s="221"/>
      <c r="JE1" s="221"/>
      <c r="JF1" s="221"/>
      <c r="JG1" s="221"/>
      <c r="JH1" s="221"/>
      <c r="JI1" s="221"/>
      <c r="JJ1" s="221"/>
      <c r="JK1" s="221"/>
      <c r="JL1" s="221"/>
      <c r="JM1" s="221"/>
      <c r="JN1" s="221"/>
      <c r="JO1" s="221"/>
      <c r="JP1" s="221"/>
      <c r="JQ1" s="221"/>
      <c r="JR1" s="221"/>
      <c r="JS1" s="221"/>
    </row>
    <row r="2" spans="1:279" s="222" customFormat="1" ht="39.75" customHeight="1" x14ac:dyDescent="0.3">
      <c r="A2" s="463"/>
      <c r="B2" s="464"/>
      <c r="C2" s="464"/>
      <c r="D2" s="549"/>
      <c r="E2" s="549"/>
      <c r="F2" s="549"/>
      <c r="G2" s="549"/>
      <c r="H2" s="549"/>
      <c r="I2" s="549"/>
      <c r="J2" s="549"/>
      <c r="K2" s="549"/>
      <c r="L2" s="549"/>
      <c r="M2" s="549"/>
      <c r="N2" s="549"/>
      <c r="O2" s="549"/>
      <c r="P2" s="549"/>
      <c r="Q2" s="550"/>
      <c r="R2" s="243"/>
      <c r="S2" s="453"/>
      <c r="T2" s="453"/>
      <c r="U2" s="453"/>
      <c r="V2" s="221"/>
      <c r="W2" s="221"/>
      <c r="X2" s="221"/>
      <c r="Y2" s="221"/>
      <c r="Z2" s="221"/>
      <c r="AA2" s="221"/>
      <c r="AB2" s="221"/>
      <c r="AC2" s="221"/>
      <c r="AD2" s="221"/>
      <c r="AE2" s="221"/>
      <c r="AF2" s="221"/>
      <c r="AG2" s="221"/>
      <c r="AH2" s="221"/>
      <c r="AI2" s="221"/>
      <c r="AJ2" s="221"/>
      <c r="AK2" s="221"/>
      <c r="AL2" s="221"/>
      <c r="AM2" s="221"/>
      <c r="AN2" s="221"/>
      <c r="AO2" s="221"/>
      <c r="AP2" s="221"/>
      <c r="AQ2" s="221"/>
      <c r="AR2" s="221"/>
      <c r="AS2" s="221"/>
      <c r="AT2" s="221"/>
      <c r="AU2" s="221"/>
      <c r="AV2" s="221"/>
      <c r="AW2" s="221"/>
      <c r="AX2" s="221"/>
      <c r="AY2" s="221"/>
      <c r="AZ2" s="221"/>
      <c r="BA2" s="221"/>
      <c r="BB2" s="221"/>
      <c r="BC2" s="221"/>
      <c r="BD2" s="221"/>
      <c r="BE2" s="221"/>
      <c r="BF2" s="221"/>
      <c r="BG2" s="221"/>
      <c r="BH2" s="221"/>
      <c r="BI2" s="221"/>
      <c r="BJ2" s="221"/>
      <c r="BK2" s="221"/>
      <c r="BL2" s="221"/>
      <c r="BM2" s="221"/>
      <c r="BN2" s="221"/>
      <c r="BO2" s="221"/>
      <c r="BP2" s="221"/>
      <c r="BQ2" s="221"/>
      <c r="BR2" s="221"/>
      <c r="BS2" s="221"/>
      <c r="BT2" s="221"/>
      <c r="BU2" s="221"/>
      <c r="BV2" s="221"/>
      <c r="BW2" s="221"/>
      <c r="BX2" s="221"/>
      <c r="BY2" s="221"/>
      <c r="BZ2" s="221"/>
      <c r="CA2" s="221"/>
      <c r="CB2" s="221"/>
      <c r="CC2" s="221"/>
      <c r="CD2" s="221"/>
      <c r="CE2" s="221"/>
      <c r="CF2" s="221"/>
      <c r="CG2" s="221"/>
      <c r="CH2" s="221"/>
      <c r="CI2" s="221"/>
      <c r="CJ2" s="221"/>
      <c r="CK2" s="221"/>
      <c r="CL2" s="221"/>
      <c r="CM2" s="221"/>
      <c r="CN2" s="221"/>
      <c r="CO2" s="221"/>
      <c r="CP2" s="221"/>
      <c r="CQ2" s="221"/>
      <c r="CR2" s="221"/>
      <c r="CS2" s="221"/>
      <c r="CT2" s="221"/>
      <c r="CU2" s="221"/>
      <c r="CV2" s="221"/>
      <c r="CW2" s="221"/>
      <c r="CX2" s="221"/>
      <c r="CY2" s="221"/>
      <c r="CZ2" s="221"/>
      <c r="DA2" s="221"/>
      <c r="DB2" s="221"/>
      <c r="DC2" s="221"/>
      <c r="DD2" s="221"/>
      <c r="DE2" s="221"/>
      <c r="DF2" s="221"/>
      <c r="DG2" s="221"/>
      <c r="DH2" s="221"/>
      <c r="DI2" s="221"/>
      <c r="DJ2" s="221"/>
      <c r="DK2" s="221"/>
      <c r="DL2" s="221"/>
      <c r="DM2" s="221"/>
      <c r="DN2" s="221"/>
      <c r="DO2" s="221"/>
      <c r="DP2" s="221"/>
      <c r="DQ2" s="221"/>
      <c r="DR2" s="221"/>
      <c r="DS2" s="221"/>
      <c r="DT2" s="221"/>
      <c r="DU2" s="221"/>
      <c r="DV2" s="221"/>
      <c r="DW2" s="221"/>
      <c r="DX2" s="221"/>
      <c r="DY2" s="221"/>
      <c r="DZ2" s="221"/>
      <c r="EA2" s="221"/>
      <c r="EB2" s="221"/>
      <c r="EC2" s="221"/>
      <c r="ED2" s="221"/>
      <c r="EE2" s="221"/>
      <c r="EF2" s="221"/>
      <c r="EG2" s="221"/>
      <c r="EH2" s="221"/>
      <c r="EI2" s="221"/>
      <c r="EJ2" s="221"/>
      <c r="EK2" s="221"/>
      <c r="EL2" s="221"/>
      <c r="EM2" s="221"/>
      <c r="EN2" s="221"/>
      <c r="EO2" s="221"/>
      <c r="EP2" s="221"/>
      <c r="EQ2" s="221"/>
      <c r="ER2" s="221"/>
      <c r="ES2" s="221"/>
      <c r="ET2" s="221"/>
      <c r="EU2" s="221"/>
      <c r="EV2" s="221"/>
      <c r="EW2" s="221"/>
      <c r="EX2" s="221"/>
      <c r="EY2" s="221"/>
      <c r="EZ2" s="221"/>
      <c r="FA2" s="221"/>
      <c r="FB2" s="221"/>
      <c r="FC2" s="221"/>
      <c r="FD2" s="221"/>
      <c r="FE2" s="221"/>
      <c r="FF2" s="221"/>
      <c r="FG2" s="221"/>
      <c r="FH2" s="221"/>
      <c r="FI2" s="221"/>
      <c r="FJ2" s="221"/>
      <c r="FK2" s="221"/>
      <c r="FL2" s="221"/>
      <c r="FM2" s="221"/>
      <c r="FN2" s="221"/>
      <c r="FO2" s="221"/>
      <c r="FP2" s="221"/>
      <c r="FQ2" s="221"/>
      <c r="FR2" s="221"/>
      <c r="FS2" s="221"/>
      <c r="FT2" s="221"/>
      <c r="FU2" s="221"/>
      <c r="FV2" s="221"/>
      <c r="FW2" s="221"/>
      <c r="FX2" s="221"/>
      <c r="FY2" s="221"/>
      <c r="FZ2" s="221"/>
      <c r="GA2" s="221"/>
      <c r="GB2" s="221"/>
      <c r="GC2" s="221"/>
      <c r="GD2" s="221"/>
      <c r="GE2" s="221"/>
      <c r="GF2" s="221"/>
      <c r="GG2" s="221"/>
      <c r="GH2" s="221"/>
      <c r="GI2" s="221"/>
      <c r="GJ2" s="221"/>
      <c r="GK2" s="221"/>
      <c r="GL2" s="221"/>
      <c r="GM2" s="221"/>
      <c r="GN2" s="221"/>
      <c r="GO2" s="221"/>
      <c r="GP2" s="221"/>
      <c r="GQ2" s="221"/>
      <c r="GR2" s="221"/>
      <c r="GS2" s="221"/>
      <c r="GT2" s="221"/>
      <c r="GU2" s="221"/>
      <c r="GV2" s="221"/>
      <c r="GW2" s="221"/>
      <c r="GX2" s="221"/>
      <c r="GY2" s="221"/>
      <c r="GZ2" s="221"/>
      <c r="HA2" s="221"/>
      <c r="HB2" s="221"/>
      <c r="HC2" s="221"/>
      <c r="HD2" s="221"/>
      <c r="HE2" s="221"/>
      <c r="HF2" s="221"/>
      <c r="HG2" s="221"/>
      <c r="HH2" s="221"/>
      <c r="HI2" s="221"/>
      <c r="HJ2" s="221"/>
      <c r="HK2" s="221"/>
      <c r="HL2" s="221"/>
      <c r="HM2" s="221"/>
      <c r="HN2" s="221"/>
      <c r="HO2" s="221"/>
      <c r="HP2" s="221"/>
      <c r="HQ2" s="221"/>
      <c r="HR2" s="221"/>
      <c r="HS2" s="221"/>
      <c r="HT2" s="221"/>
      <c r="HU2" s="221"/>
      <c r="HV2" s="221"/>
      <c r="HW2" s="221"/>
      <c r="HX2" s="221"/>
      <c r="HY2" s="221"/>
      <c r="HZ2" s="221"/>
      <c r="IA2" s="221"/>
      <c r="IB2" s="221"/>
      <c r="IC2" s="221"/>
      <c r="ID2" s="221"/>
      <c r="IE2" s="221"/>
      <c r="IF2" s="221"/>
      <c r="IG2" s="221"/>
      <c r="IH2" s="221"/>
      <c r="II2" s="221"/>
      <c r="IJ2" s="221"/>
      <c r="IK2" s="221"/>
      <c r="IL2" s="221"/>
      <c r="IM2" s="221"/>
      <c r="IN2" s="221"/>
      <c r="IO2" s="221"/>
      <c r="IP2" s="221"/>
      <c r="IQ2" s="221"/>
      <c r="IR2" s="221"/>
      <c r="IS2" s="221"/>
      <c r="IT2" s="221"/>
      <c r="IU2" s="221"/>
      <c r="IV2" s="221"/>
      <c r="IW2" s="221"/>
      <c r="IX2" s="221"/>
      <c r="IY2" s="221"/>
      <c r="IZ2" s="221"/>
      <c r="JA2" s="221"/>
      <c r="JB2" s="221"/>
      <c r="JC2" s="221"/>
      <c r="JD2" s="221"/>
      <c r="JE2" s="221"/>
      <c r="JF2" s="221"/>
      <c r="JG2" s="221"/>
      <c r="JH2" s="221"/>
      <c r="JI2" s="221"/>
      <c r="JJ2" s="221"/>
      <c r="JK2" s="221"/>
      <c r="JL2" s="221"/>
      <c r="JM2" s="221"/>
      <c r="JN2" s="221"/>
      <c r="JO2" s="221"/>
      <c r="JP2" s="221"/>
      <c r="JQ2" s="221"/>
      <c r="JR2" s="221"/>
      <c r="JS2" s="221"/>
    </row>
    <row r="3" spans="1:279" s="222" customFormat="1" ht="3" customHeight="1" x14ac:dyDescent="0.3">
      <c r="A3" s="2"/>
      <c r="B3" s="2"/>
      <c r="C3" s="241"/>
      <c r="D3" s="549"/>
      <c r="E3" s="549"/>
      <c r="F3" s="549"/>
      <c r="G3" s="549"/>
      <c r="H3" s="549"/>
      <c r="I3" s="549"/>
      <c r="J3" s="549"/>
      <c r="K3" s="549"/>
      <c r="L3" s="549"/>
      <c r="M3" s="549"/>
      <c r="N3" s="549"/>
      <c r="O3" s="549"/>
      <c r="P3" s="549"/>
      <c r="Q3" s="550"/>
      <c r="R3" s="243"/>
      <c r="S3" s="453"/>
      <c r="T3" s="453"/>
      <c r="U3" s="453"/>
      <c r="V3" s="221"/>
      <c r="W3" s="221"/>
      <c r="X3" s="221"/>
      <c r="Y3" s="221"/>
      <c r="Z3" s="221"/>
      <c r="AA3" s="221"/>
      <c r="AB3" s="221"/>
      <c r="AC3" s="221"/>
      <c r="AD3" s="221"/>
      <c r="AE3" s="221"/>
      <c r="AF3" s="221"/>
      <c r="AG3" s="221"/>
      <c r="AH3" s="221"/>
      <c r="AI3" s="221"/>
      <c r="AJ3" s="221"/>
      <c r="AK3" s="221"/>
      <c r="AL3" s="221"/>
      <c r="AM3" s="221"/>
      <c r="AN3" s="221"/>
      <c r="AO3" s="221"/>
      <c r="AP3" s="221"/>
      <c r="AQ3" s="221"/>
      <c r="AR3" s="221"/>
      <c r="AS3" s="221"/>
      <c r="AT3" s="221"/>
      <c r="AU3" s="221"/>
      <c r="AV3" s="221"/>
      <c r="AW3" s="221"/>
      <c r="AX3" s="221"/>
      <c r="AY3" s="221"/>
      <c r="AZ3" s="221"/>
      <c r="BA3" s="221"/>
      <c r="BB3" s="221"/>
      <c r="BC3" s="221"/>
      <c r="BD3" s="221"/>
      <c r="BE3" s="221"/>
      <c r="BF3" s="221"/>
      <c r="BG3" s="221"/>
      <c r="BH3" s="221"/>
      <c r="BI3" s="221"/>
      <c r="BJ3" s="221"/>
      <c r="BK3" s="221"/>
      <c r="BL3" s="221"/>
      <c r="BM3" s="221"/>
      <c r="BN3" s="221"/>
      <c r="BO3" s="221"/>
      <c r="BP3" s="221"/>
      <c r="BQ3" s="221"/>
      <c r="BR3" s="221"/>
      <c r="BS3" s="221"/>
      <c r="BT3" s="221"/>
      <c r="BU3" s="221"/>
      <c r="BV3" s="221"/>
      <c r="BW3" s="221"/>
      <c r="BX3" s="221"/>
      <c r="BY3" s="221"/>
      <c r="BZ3" s="221"/>
      <c r="CA3" s="221"/>
      <c r="CB3" s="221"/>
      <c r="CC3" s="221"/>
      <c r="CD3" s="221"/>
      <c r="CE3" s="221"/>
      <c r="CF3" s="221"/>
      <c r="CG3" s="221"/>
      <c r="CH3" s="221"/>
      <c r="CI3" s="221"/>
      <c r="CJ3" s="221"/>
      <c r="CK3" s="221"/>
      <c r="CL3" s="221"/>
      <c r="CM3" s="221"/>
      <c r="CN3" s="221"/>
      <c r="CO3" s="221"/>
      <c r="CP3" s="221"/>
      <c r="CQ3" s="221"/>
      <c r="CR3" s="221"/>
      <c r="CS3" s="221"/>
      <c r="CT3" s="221"/>
      <c r="CU3" s="221"/>
      <c r="CV3" s="221"/>
      <c r="CW3" s="221"/>
      <c r="CX3" s="221"/>
      <c r="CY3" s="221"/>
      <c r="CZ3" s="221"/>
      <c r="DA3" s="221"/>
      <c r="DB3" s="221"/>
      <c r="DC3" s="221"/>
      <c r="DD3" s="221"/>
      <c r="DE3" s="221"/>
      <c r="DF3" s="221"/>
      <c r="DG3" s="221"/>
      <c r="DH3" s="221"/>
      <c r="DI3" s="221"/>
      <c r="DJ3" s="221"/>
      <c r="DK3" s="221"/>
      <c r="DL3" s="221"/>
      <c r="DM3" s="221"/>
      <c r="DN3" s="221"/>
      <c r="DO3" s="221"/>
      <c r="DP3" s="221"/>
      <c r="DQ3" s="221"/>
      <c r="DR3" s="221"/>
      <c r="DS3" s="221"/>
      <c r="DT3" s="221"/>
      <c r="DU3" s="221"/>
      <c r="DV3" s="221"/>
      <c r="DW3" s="221"/>
      <c r="DX3" s="221"/>
      <c r="DY3" s="221"/>
      <c r="DZ3" s="221"/>
      <c r="EA3" s="221"/>
      <c r="EB3" s="221"/>
      <c r="EC3" s="221"/>
      <c r="ED3" s="221"/>
      <c r="EE3" s="221"/>
      <c r="EF3" s="221"/>
      <c r="EG3" s="221"/>
      <c r="EH3" s="221"/>
      <c r="EI3" s="221"/>
      <c r="EJ3" s="221"/>
      <c r="EK3" s="221"/>
      <c r="EL3" s="221"/>
      <c r="EM3" s="221"/>
      <c r="EN3" s="221"/>
      <c r="EO3" s="221"/>
      <c r="EP3" s="221"/>
      <c r="EQ3" s="221"/>
      <c r="ER3" s="221"/>
      <c r="ES3" s="221"/>
      <c r="ET3" s="221"/>
      <c r="EU3" s="221"/>
      <c r="EV3" s="221"/>
      <c r="EW3" s="221"/>
      <c r="EX3" s="221"/>
      <c r="EY3" s="221"/>
      <c r="EZ3" s="221"/>
      <c r="FA3" s="221"/>
      <c r="FB3" s="221"/>
      <c r="FC3" s="221"/>
      <c r="FD3" s="221"/>
      <c r="FE3" s="221"/>
      <c r="FF3" s="221"/>
      <c r="FG3" s="221"/>
      <c r="FH3" s="221"/>
      <c r="FI3" s="221"/>
      <c r="FJ3" s="221"/>
      <c r="FK3" s="221"/>
      <c r="FL3" s="221"/>
      <c r="FM3" s="221"/>
      <c r="FN3" s="221"/>
      <c r="FO3" s="221"/>
      <c r="FP3" s="221"/>
      <c r="FQ3" s="221"/>
      <c r="FR3" s="221"/>
      <c r="FS3" s="221"/>
      <c r="FT3" s="221"/>
      <c r="FU3" s="221"/>
      <c r="FV3" s="221"/>
      <c r="FW3" s="221"/>
      <c r="FX3" s="221"/>
      <c r="FY3" s="221"/>
      <c r="FZ3" s="221"/>
      <c r="GA3" s="221"/>
      <c r="GB3" s="221"/>
      <c r="GC3" s="221"/>
      <c r="GD3" s="221"/>
      <c r="GE3" s="221"/>
      <c r="GF3" s="221"/>
      <c r="GG3" s="221"/>
      <c r="GH3" s="221"/>
      <c r="GI3" s="221"/>
      <c r="GJ3" s="221"/>
      <c r="GK3" s="221"/>
      <c r="GL3" s="221"/>
      <c r="GM3" s="221"/>
      <c r="GN3" s="221"/>
      <c r="GO3" s="221"/>
      <c r="GP3" s="221"/>
      <c r="GQ3" s="221"/>
      <c r="GR3" s="221"/>
      <c r="GS3" s="221"/>
      <c r="GT3" s="221"/>
      <c r="GU3" s="221"/>
      <c r="GV3" s="221"/>
      <c r="GW3" s="221"/>
      <c r="GX3" s="221"/>
      <c r="GY3" s="221"/>
      <c r="GZ3" s="221"/>
      <c r="HA3" s="221"/>
      <c r="HB3" s="221"/>
      <c r="HC3" s="221"/>
      <c r="HD3" s="221"/>
      <c r="HE3" s="221"/>
      <c r="HF3" s="221"/>
      <c r="HG3" s="221"/>
      <c r="HH3" s="221"/>
      <c r="HI3" s="221"/>
      <c r="HJ3" s="221"/>
      <c r="HK3" s="221"/>
      <c r="HL3" s="221"/>
      <c r="HM3" s="221"/>
      <c r="HN3" s="221"/>
      <c r="HO3" s="221"/>
      <c r="HP3" s="221"/>
      <c r="HQ3" s="221"/>
      <c r="HR3" s="221"/>
      <c r="HS3" s="221"/>
      <c r="HT3" s="221"/>
      <c r="HU3" s="221"/>
      <c r="HV3" s="221"/>
      <c r="HW3" s="221"/>
      <c r="HX3" s="221"/>
      <c r="HY3" s="221"/>
      <c r="HZ3" s="221"/>
      <c r="IA3" s="221"/>
      <c r="IB3" s="221"/>
      <c r="IC3" s="221"/>
      <c r="ID3" s="221"/>
      <c r="IE3" s="221"/>
      <c r="IF3" s="221"/>
      <c r="IG3" s="221"/>
      <c r="IH3" s="221"/>
      <c r="II3" s="221"/>
      <c r="IJ3" s="221"/>
      <c r="IK3" s="221"/>
      <c r="IL3" s="221"/>
      <c r="IM3" s="221"/>
      <c r="IN3" s="221"/>
      <c r="IO3" s="221"/>
      <c r="IP3" s="221"/>
      <c r="IQ3" s="221"/>
      <c r="IR3" s="221"/>
      <c r="IS3" s="221"/>
      <c r="IT3" s="221"/>
      <c r="IU3" s="221"/>
      <c r="IV3" s="221"/>
      <c r="IW3" s="221"/>
      <c r="IX3" s="221"/>
      <c r="IY3" s="221"/>
      <c r="IZ3" s="221"/>
      <c r="JA3" s="221"/>
      <c r="JB3" s="221"/>
      <c r="JC3" s="221"/>
      <c r="JD3" s="221"/>
      <c r="JE3" s="221"/>
      <c r="JF3" s="221"/>
      <c r="JG3" s="221"/>
      <c r="JH3" s="221"/>
      <c r="JI3" s="221"/>
      <c r="JJ3" s="221"/>
      <c r="JK3" s="221"/>
      <c r="JL3" s="221"/>
      <c r="JM3" s="221"/>
      <c r="JN3" s="221"/>
      <c r="JO3" s="221"/>
      <c r="JP3" s="221"/>
      <c r="JQ3" s="221"/>
      <c r="JR3" s="221"/>
      <c r="JS3" s="221"/>
    </row>
    <row r="4" spans="1:279" s="222" customFormat="1" ht="41.25" customHeight="1" x14ac:dyDescent="0.3">
      <c r="A4" s="454" t="s">
        <v>0</v>
      </c>
      <c r="B4" s="455"/>
      <c r="C4" s="456"/>
      <c r="D4" s="457" t="str">
        <f>'Mapa Final'!D4</f>
        <v>Administración de Justicia (Garantías, Conocimiento, Acciones Constitucionales, Gestión de Servicios judiciales, Atención al Usuario, Gestión Documental).</v>
      </c>
      <c r="E4" s="458"/>
      <c r="F4" s="458"/>
      <c r="G4" s="458"/>
      <c r="H4" s="458"/>
      <c r="I4" s="458"/>
      <c r="J4" s="458"/>
      <c r="K4" s="458"/>
      <c r="L4" s="458"/>
      <c r="M4" s="458"/>
      <c r="N4" s="459"/>
      <c r="O4" s="460"/>
      <c r="P4" s="460"/>
      <c r="Q4" s="460"/>
      <c r="R4" s="241"/>
      <c r="S4" s="1"/>
      <c r="T4" s="1"/>
      <c r="U4" s="1"/>
      <c r="V4" s="221"/>
      <c r="W4" s="221"/>
      <c r="X4" s="221"/>
      <c r="Y4" s="221"/>
      <c r="Z4" s="221"/>
      <c r="AA4" s="221"/>
      <c r="AB4" s="221"/>
      <c r="AC4" s="221"/>
      <c r="AD4" s="221"/>
      <c r="AE4" s="221"/>
      <c r="AF4" s="221"/>
      <c r="AG4" s="221"/>
      <c r="AH4" s="221"/>
      <c r="AI4" s="221"/>
      <c r="AJ4" s="221"/>
      <c r="AK4" s="221"/>
      <c r="AL4" s="221"/>
      <c r="AM4" s="221"/>
      <c r="AN4" s="221"/>
      <c r="AO4" s="221"/>
      <c r="AP4" s="221"/>
      <c r="AQ4" s="221"/>
      <c r="AR4" s="221"/>
      <c r="AS4" s="221"/>
      <c r="AT4" s="221"/>
      <c r="AU4" s="221"/>
      <c r="AV4" s="221"/>
      <c r="AW4" s="221"/>
      <c r="AX4" s="221"/>
      <c r="AY4" s="221"/>
      <c r="AZ4" s="221"/>
      <c r="BA4" s="221"/>
      <c r="BB4" s="221"/>
      <c r="BC4" s="221"/>
      <c r="BD4" s="221"/>
      <c r="BE4" s="221"/>
      <c r="BF4" s="221"/>
      <c r="BG4" s="221"/>
      <c r="BH4" s="221"/>
      <c r="BI4" s="221"/>
      <c r="BJ4" s="221"/>
      <c r="BK4" s="221"/>
      <c r="BL4" s="221"/>
      <c r="BM4" s="221"/>
      <c r="BN4" s="221"/>
      <c r="BO4" s="221"/>
      <c r="BP4" s="221"/>
      <c r="BQ4" s="221"/>
      <c r="BR4" s="221"/>
      <c r="BS4" s="221"/>
      <c r="BT4" s="221"/>
      <c r="BU4" s="221"/>
      <c r="BV4" s="221"/>
      <c r="BW4" s="221"/>
      <c r="BX4" s="221"/>
      <c r="BY4" s="221"/>
      <c r="BZ4" s="221"/>
      <c r="CA4" s="221"/>
      <c r="CB4" s="221"/>
      <c r="CC4" s="221"/>
      <c r="CD4" s="221"/>
      <c r="CE4" s="221"/>
      <c r="CF4" s="221"/>
      <c r="CG4" s="221"/>
      <c r="CH4" s="221"/>
      <c r="CI4" s="221"/>
      <c r="CJ4" s="221"/>
      <c r="CK4" s="221"/>
      <c r="CL4" s="221"/>
      <c r="CM4" s="221"/>
      <c r="CN4" s="221"/>
      <c r="CO4" s="221"/>
      <c r="CP4" s="221"/>
      <c r="CQ4" s="221"/>
      <c r="CR4" s="221"/>
      <c r="CS4" s="221"/>
      <c r="CT4" s="221"/>
      <c r="CU4" s="221"/>
      <c r="CV4" s="221"/>
      <c r="CW4" s="221"/>
      <c r="CX4" s="221"/>
      <c r="CY4" s="221"/>
      <c r="CZ4" s="221"/>
      <c r="DA4" s="221"/>
      <c r="DB4" s="221"/>
      <c r="DC4" s="221"/>
      <c r="DD4" s="221"/>
      <c r="DE4" s="221"/>
      <c r="DF4" s="221"/>
      <c r="DG4" s="221"/>
      <c r="DH4" s="221"/>
      <c r="DI4" s="221"/>
      <c r="DJ4" s="221"/>
      <c r="DK4" s="221"/>
      <c r="DL4" s="221"/>
      <c r="DM4" s="221"/>
      <c r="DN4" s="221"/>
      <c r="DO4" s="221"/>
      <c r="DP4" s="221"/>
      <c r="DQ4" s="221"/>
      <c r="DR4" s="221"/>
      <c r="DS4" s="221"/>
      <c r="DT4" s="221"/>
      <c r="DU4" s="221"/>
      <c r="DV4" s="221"/>
      <c r="DW4" s="221"/>
      <c r="DX4" s="221"/>
      <c r="DY4" s="221"/>
      <c r="DZ4" s="221"/>
      <c r="EA4" s="221"/>
      <c r="EB4" s="221"/>
      <c r="EC4" s="221"/>
      <c r="ED4" s="221"/>
      <c r="EE4" s="221"/>
      <c r="EF4" s="221"/>
      <c r="EG4" s="221"/>
      <c r="EH4" s="221"/>
      <c r="EI4" s="221"/>
      <c r="EJ4" s="221"/>
      <c r="EK4" s="221"/>
      <c r="EL4" s="221"/>
      <c r="EM4" s="221"/>
      <c r="EN4" s="221"/>
      <c r="EO4" s="221"/>
      <c r="EP4" s="221"/>
      <c r="EQ4" s="221"/>
      <c r="ER4" s="221"/>
      <c r="ES4" s="221"/>
      <c r="ET4" s="221"/>
      <c r="EU4" s="221"/>
      <c r="EV4" s="221"/>
      <c r="EW4" s="221"/>
      <c r="EX4" s="221"/>
      <c r="EY4" s="221"/>
      <c r="EZ4" s="221"/>
      <c r="FA4" s="221"/>
      <c r="FB4" s="221"/>
      <c r="FC4" s="221"/>
      <c r="FD4" s="221"/>
      <c r="FE4" s="221"/>
      <c r="FF4" s="221"/>
      <c r="FG4" s="221"/>
      <c r="FH4" s="221"/>
      <c r="FI4" s="221"/>
      <c r="FJ4" s="221"/>
      <c r="FK4" s="221"/>
      <c r="FL4" s="221"/>
      <c r="FM4" s="221"/>
      <c r="FN4" s="221"/>
      <c r="FO4" s="221"/>
      <c r="FP4" s="221"/>
      <c r="FQ4" s="221"/>
      <c r="FR4" s="221"/>
      <c r="FS4" s="221"/>
      <c r="FT4" s="221"/>
      <c r="FU4" s="221"/>
      <c r="FV4" s="221"/>
      <c r="FW4" s="221"/>
      <c r="FX4" s="221"/>
      <c r="FY4" s="221"/>
      <c r="FZ4" s="221"/>
      <c r="GA4" s="221"/>
      <c r="GB4" s="221"/>
      <c r="GC4" s="221"/>
      <c r="GD4" s="221"/>
      <c r="GE4" s="221"/>
      <c r="GF4" s="221"/>
      <c r="GG4" s="221"/>
      <c r="GH4" s="221"/>
      <c r="GI4" s="221"/>
      <c r="GJ4" s="221"/>
      <c r="GK4" s="221"/>
      <c r="GL4" s="221"/>
      <c r="GM4" s="221"/>
      <c r="GN4" s="221"/>
      <c r="GO4" s="221"/>
      <c r="GP4" s="221"/>
      <c r="GQ4" s="221"/>
      <c r="GR4" s="221"/>
      <c r="GS4" s="221"/>
      <c r="GT4" s="221"/>
      <c r="GU4" s="221"/>
      <c r="GV4" s="221"/>
      <c r="GW4" s="221"/>
      <c r="GX4" s="221"/>
      <c r="GY4" s="221"/>
      <c r="GZ4" s="221"/>
      <c r="HA4" s="221"/>
      <c r="HB4" s="221"/>
      <c r="HC4" s="221"/>
      <c r="HD4" s="221"/>
      <c r="HE4" s="221"/>
      <c r="HF4" s="221"/>
      <c r="HG4" s="221"/>
      <c r="HH4" s="221"/>
      <c r="HI4" s="221"/>
      <c r="HJ4" s="221"/>
      <c r="HK4" s="221"/>
      <c r="HL4" s="221"/>
      <c r="HM4" s="221"/>
      <c r="HN4" s="221"/>
      <c r="HO4" s="221"/>
      <c r="HP4" s="221"/>
      <c r="HQ4" s="221"/>
      <c r="HR4" s="221"/>
      <c r="HS4" s="221"/>
      <c r="HT4" s="221"/>
      <c r="HU4" s="221"/>
      <c r="HV4" s="221"/>
      <c r="HW4" s="221"/>
      <c r="HX4" s="221"/>
      <c r="HY4" s="221"/>
      <c r="HZ4" s="221"/>
      <c r="IA4" s="221"/>
      <c r="IB4" s="221"/>
      <c r="IC4" s="221"/>
      <c r="ID4" s="221"/>
      <c r="IE4" s="221"/>
      <c r="IF4" s="221"/>
      <c r="IG4" s="221"/>
      <c r="IH4" s="221"/>
      <c r="II4" s="221"/>
      <c r="IJ4" s="221"/>
      <c r="IK4" s="221"/>
      <c r="IL4" s="221"/>
      <c r="IM4" s="221"/>
      <c r="IN4" s="221"/>
      <c r="IO4" s="221"/>
      <c r="IP4" s="221"/>
      <c r="IQ4" s="221"/>
      <c r="IR4" s="221"/>
      <c r="IS4" s="221"/>
      <c r="IT4" s="221"/>
      <c r="IU4" s="221"/>
      <c r="IV4" s="221"/>
      <c r="IW4" s="221"/>
      <c r="IX4" s="221"/>
      <c r="IY4" s="221"/>
      <c r="IZ4" s="221"/>
      <c r="JA4" s="221"/>
      <c r="JB4" s="221"/>
      <c r="JC4" s="221"/>
      <c r="JD4" s="221"/>
      <c r="JE4" s="221"/>
      <c r="JF4" s="221"/>
      <c r="JG4" s="221"/>
      <c r="JH4" s="221"/>
      <c r="JI4" s="221"/>
      <c r="JJ4" s="221"/>
      <c r="JK4" s="221"/>
      <c r="JL4" s="221"/>
      <c r="JM4" s="221"/>
      <c r="JN4" s="221"/>
      <c r="JO4" s="221"/>
      <c r="JP4" s="221"/>
      <c r="JQ4" s="221"/>
      <c r="JR4" s="221"/>
      <c r="JS4" s="221"/>
    </row>
    <row r="5" spans="1:279" s="222" customFormat="1" ht="52.5" customHeight="1" x14ac:dyDescent="0.3">
      <c r="A5" s="454" t="s">
        <v>1</v>
      </c>
      <c r="B5" s="455"/>
      <c r="C5" s="456"/>
      <c r="D5" s="465" t="str">
        <f>'Mapa Final'!D5</f>
        <v>Administrar justicia dirigiendo la actuación procesal, hacia la emisión de una decisión de carácter definitivo mediante la aplicación de la normatividad vigente.</v>
      </c>
      <c r="E5" s="466"/>
      <c r="F5" s="466"/>
      <c r="G5" s="466"/>
      <c r="H5" s="466"/>
      <c r="I5" s="466"/>
      <c r="J5" s="466"/>
      <c r="K5" s="466"/>
      <c r="L5" s="466"/>
      <c r="M5" s="466"/>
      <c r="N5" s="467"/>
      <c r="O5" s="1"/>
      <c r="P5" s="1"/>
      <c r="Q5" s="1"/>
      <c r="R5" s="1"/>
      <c r="S5" s="1"/>
      <c r="T5" s="1"/>
      <c r="U5" s="1"/>
      <c r="V5" s="221"/>
      <c r="W5" s="221"/>
      <c r="X5" s="221"/>
      <c r="Y5" s="221"/>
      <c r="Z5" s="221"/>
      <c r="AA5" s="221"/>
      <c r="AB5" s="221"/>
      <c r="AC5" s="221"/>
      <c r="AD5" s="221"/>
      <c r="AE5" s="221"/>
      <c r="AF5" s="221"/>
      <c r="AG5" s="221"/>
      <c r="AH5" s="221"/>
      <c r="AI5" s="221"/>
      <c r="AJ5" s="221"/>
      <c r="AK5" s="221"/>
      <c r="AL5" s="221"/>
      <c r="AM5" s="221"/>
      <c r="AN5" s="221"/>
      <c r="AO5" s="221"/>
      <c r="AP5" s="221"/>
      <c r="AQ5" s="221"/>
      <c r="AR5" s="221"/>
      <c r="AS5" s="221"/>
      <c r="AT5" s="221"/>
      <c r="AU5" s="221"/>
      <c r="AV5" s="221"/>
      <c r="AW5" s="221"/>
      <c r="AX5" s="221"/>
      <c r="AY5" s="221"/>
      <c r="AZ5" s="221"/>
      <c r="BA5" s="221"/>
      <c r="BB5" s="221"/>
      <c r="BC5" s="221"/>
      <c r="BD5" s="221"/>
      <c r="BE5" s="221"/>
      <c r="BF5" s="221"/>
      <c r="BG5" s="221"/>
      <c r="BH5" s="221"/>
      <c r="BI5" s="221"/>
      <c r="BJ5" s="221"/>
      <c r="BK5" s="221"/>
      <c r="BL5" s="221"/>
      <c r="BM5" s="221"/>
      <c r="BN5" s="221"/>
      <c r="BO5" s="221"/>
      <c r="BP5" s="221"/>
      <c r="BQ5" s="221"/>
      <c r="BR5" s="221"/>
      <c r="BS5" s="221"/>
      <c r="BT5" s="221"/>
      <c r="BU5" s="221"/>
      <c r="BV5" s="221"/>
      <c r="BW5" s="221"/>
      <c r="BX5" s="221"/>
      <c r="BY5" s="221"/>
      <c r="BZ5" s="221"/>
      <c r="CA5" s="221"/>
      <c r="CB5" s="221"/>
      <c r="CC5" s="221"/>
      <c r="CD5" s="221"/>
      <c r="CE5" s="221"/>
      <c r="CF5" s="221"/>
      <c r="CG5" s="221"/>
      <c r="CH5" s="221"/>
      <c r="CI5" s="221"/>
      <c r="CJ5" s="221"/>
      <c r="CK5" s="221"/>
      <c r="CL5" s="221"/>
      <c r="CM5" s="221"/>
      <c r="CN5" s="221"/>
      <c r="CO5" s="221"/>
      <c r="CP5" s="221"/>
      <c r="CQ5" s="221"/>
      <c r="CR5" s="221"/>
      <c r="CS5" s="221"/>
      <c r="CT5" s="221"/>
      <c r="CU5" s="221"/>
      <c r="CV5" s="221"/>
      <c r="CW5" s="221"/>
      <c r="CX5" s="221"/>
      <c r="CY5" s="221"/>
      <c r="CZ5" s="221"/>
      <c r="DA5" s="221"/>
      <c r="DB5" s="221"/>
      <c r="DC5" s="221"/>
      <c r="DD5" s="221"/>
      <c r="DE5" s="221"/>
      <c r="DF5" s="221"/>
      <c r="DG5" s="221"/>
      <c r="DH5" s="221"/>
      <c r="DI5" s="221"/>
      <c r="DJ5" s="221"/>
      <c r="DK5" s="221"/>
      <c r="DL5" s="221"/>
      <c r="DM5" s="221"/>
      <c r="DN5" s="221"/>
      <c r="DO5" s="221"/>
      <c r="DP5" s="221"/>
      <c r="DQ5" s="221"/>
      <c r="DR5" s="221"/>
      <c r="DS5" s="221"/>
      <c r="DT5" s="221"/>
      <c r="DU5" s="221"/>
      <c r="DV5" s="221"/>
      <c r="DW5" s="221"/>
      <c r="DX5" s="221"/>
      <c r="DY5" s="221"/>
      <c r="DZ5" s="221"/>
      <c r="EA5" s="221"/>
      <c r="EB5" s="221"/>
      <c r="EC5" s="221"/>
      <c r="ED5" s="221"/>
      <c r="EE5" s="221"/>
      <c r="EF5" s="221"/>
      <c r="EG5" s="221"/>
      <c r="EH5" s="221"/>
      <c r="EI5" s="221"/>
      <c r="EJ5" s="221"/>
      <c r="EK5" s="221"/>
      <c r="EL5" s="221"/>
      <c r="EM5" s="221"/>
      <c r="EN5" s="221"/>
      <c r="EO5" s="221"/>
      <c r="EP5" s="221"/>
      <c r="EQ5" s="221"/>
      <c r="ER5" s="221"/>
      <c r="ES5" s="221"/>
      <c r="ET5" s="221"/>
      <c r="EU5" s="221"/>
      <c r="EV5" s="221"/>
      <c r="EW5" s="221"/>
      <c r="EX5" s="221"/>
      <c r="EY5" s="221"/>
      <c r="EZ5" s="221"/>
      <c r="FA5" s="221"/>
      <c r="FB5" s="221"/>
      <c r="FC5" s="221"/>
      <c r="FD5" s="221"/>
      <c r="FE5" s="221"/>
      <c r="FF5" s="221"/>
      <c r="FG5" s="221"/>
      <c r="FH5" s="221"/>
      <c r="FI5" s="221"/>
      <c r="FJ5" s="221"/>
      <c r="FK5" s="221"/>
      <c r="FL5" s="221"/>
      <c r="FM5" s="221"/>
      <c r="FN5" s="221"/>
      <c r="FO5" s="221"/>
      <c r="FP5" s="221"/>
      <c r="FQ5" s="221"/>
      <c r="FR5" s="221"/>
      <c r="FS5" s="221"/>
      <c r="FT5" s="221"/>
      <c r="FU5" s="221"/>
      <c r="FV5" s="221"/>
      <c r="FW5" s="221"/>
      <c r="FX5" s="221"/>
      <c r="FY5" s="221"/>
      <c r="FZ5" s="221"/>
      <c r="GA5" s="221"/>
      <c r="GB5" s="221"/>
      <c r="GC5" s="221"/>
      <c r="GD5" s="221"/>
      <c r="GE5" s="221"/>
      <c r="GF5" s="221"/>
      <c r="GG5" s="221"/>
      <c r="GH5" s="221"/>
      <c r="GI5" s="221"/>
      <c r="GJ5" s="221"/>
      <c r="GK5" s="221"/>
      <c r="GL5" s="221"/>
      <c r="GM5" s="221"/>
      <c r="GN5" s="221"/>
      <c r="GO5" s="221"/>
      <c r="GP5" s="221"/>
      <c r="GQ5" s="221"/>
      <c r="GR5" s="221"/>
      <c r="GS5" s="221"/>
      <c r="GT5" s="221"/>
      <c r="GU5" s="221"/>
      <c r="GV5" s="221"/>
      <c r="GW5" s="221"/>
      <c r="GX5" s="221"/>
      <c r="GY5" s="221"/>
      <c r="GZ5" s="221"/>
      <c r="HA5" s="221"/>
      <c r="HB5" s="221"/>
      <c r="HC5" s="221"/>
      <c r="HD5" s="221"/>
      <c r="HE5" s="221"/>
      <c r="HF5" s="221"/>
      <c r="HG5" s="221"/>
      <c r="HH5" s="221"/>
      <c r="HI5" s="221"/>
      <c r="HJ5" s="221"/>
      <c r="HK5" s="221"/>
      <c r="HL5" s="221"/>
      <c r="HM5" s="221"/>
      <c r="HN5" s="221"/>
      <c r="HO5" s="221"/>
      <c r="HP5" s="221"/>
      <c r="HQ5" s="221"/>
      <c r="HR5" s="221"/>
      <c r="HS5" s="221"/>
      <c r="HT5" s="221"/>
      <c r="HU5" s="221"/>
      <c r="HV5" s="221"/>
      <c r="HW5" s="221"/>
      <c r="HX5" s="221"/>
      <c r="HY5" s="221"/>
      <c r="HZ5" s="221"/>
      <c r="IA5" s="221"/>
      <c r="IB5" s="221"/>
      <c r="IC5" s="221"/>
      <c r="ID5" s="221"/>
      <c r="IE5" s="221"/>
      <c r="IF5" s="221"/>
      <c r="IG5" s="221"/>
      <c r="IH5" s="221"/>
      <c r="II5" s="221"/>
      <c r="IJ5" s="221"/>
      <c r="IK5" s="221"/>
      <c r="IL5" s="221"/>
      <c r="IM5" s="221"/>
      <c r="IN5" s="221"/>
      <c r="IO5" s="221"/>
      <c r="IP5" s="221"/>
      <c r="IQ5" s="221"/>
      <c r="IR5" s="221"/>
      <c r="IS5" s="221"/>
      <c r="IT5" s="221"/>
      <c r="IU5" s="221"/>
      <c r="IV5" s="221"/>
      <c r="IW5" s="221"/>
      <c r="IX5" s="221"/>
      <c r="IY5" s="221"/>
      <c r="IZ5" s="221"/>
      <c r="JA5" s="221"/>
      <c r="JB5" s="221"/>
      <c r="JC5" s="221"/>
      <c r="JD5" s="221"/>
      <c r="JE5" s="221"/>
      <c r="JF5" s="221"/>
      <c r="JG5" s="221"/>
      <c r="JH5" s="221"/>
      <c r="JI5" s="221"/>
      <c r="JJ5" s="221"/>
      <c r="JK5" s="221"/>
      <c r="JL5" s="221"/>
      <c r="JM5" s="221"/>
      <c r="JN5" s="221"/>
      <c r="JO5" s="221"/>
      <c r="JP5" s="221"/>
      <c r="JQ5" s="221"/>
      <c r="JR5" s="221"/>
      <c r="JS5" s="221"/>
    </row>
    <row r="6" spans="1:279" s="222" customFormat="1" ht="32.25" customHeight="1" thickBot="1" x14ac:dyDescent="0.35">
      <c r="A6" s="454" t="s">
        <v>2</v>
      </c>
      <c r="B6" s="455"/>
      <c r="C6" s="456"/>
      <c r="D6" s="465" t="str">
        <f>'Mapa Final'!D6</f>
        <v>Juzgados y Centro de Servicios Judiciales del Sistema Penal Acusatorio de Bogotá.</v>
      </c>
      <c r="E6" s="466"/>
      <c r="F6" s="466"/>
      <c r="G6" s="466"/>
      <c r="H6" s="466"/>
      <c r="I6" s="466"/>
      <c r="J6" s="466"/>
      <c r="K6" s="466"/>
      <c r="L6" s="466"/>
      <c r="M6" s="466"/>
      <c r="N6" s="467"/>
      <c r="O6" s="1"/>
      <c r="P6" s="1"/>
      <c r="Q6" s="1"/>
      <c r="R6" s="1"/>
      <c r="S6" s="1"/>
      <c r="T6" s="1"/>
      <c r="U6" s="1"/>
      <c r="V6" s="221"/>
      <c r="W6" s="221"/>
      <c r="X6" s="221"/>
      <c r="Y6" s="221"/>
      <c r="Z6" s="221"/>
      <c r="AA6" s="221"/>
      <c r="AB6" s="221"/>
      <c r="AC6" s="221"/>
      <c r="AD6" s="221"/>
      <c r="AE6" s="221"/>
      <c r="AF6" s="221"/>
      <c r="AG6" s="221"/>
      <c r="AH6" s="221"/>
      <c r="AI6" s="221"/>
      <c r="AJ6" s="221"/>
      <c r="AK6" s="221"/>
      <c r="AL6" s="221"/>
      <c r="AM6" s="221"/>
      <c r="AN6" s="221"/>
      <c r="AO6" s="221"/>
      <c r="AP6" s="221"/>
      <c r="AQ6" s="221"/>
      <c r="AR6" s="221"/>
      <c r="AS6" s="221"/>
      <c r="AT6" s="221"/>
      <c r="AU6" s="221"/>
      <c r="AV6" s="221"/>
      <c r="AW6" s="221"/>
      <c r="AX6" s="221"/>
      <c r="AY6" s="221"/>
      <c r="AZ6" s="221"/>
      <c r="BA6" s="221"/>
      <c r="BB6" s="221"/>
      <c r="BC6" s="221"/>
      <c r="BD6" s="221"/>
      <c r="BE6" s="221"/>
      <c r="BF6" s="221"/>
      <c r="BG6" s="221"/>
      <c r="BH6" s="221"/>
      <c r="BI6" s="221"/>
      <c r="BJ6" s="221"/>
      <c r="BK6" s="221"/>
      <c r="BL6" s="221"/>
      <c r="BM6" s="221"/>
      <c r="BN6" s="221"/>
      <c r="BO6" s="221"/>
      <c r="BP6" s="221"/>
      <c r="BQ6" s="221"/>
      <c r="BR6" s="221"/>
      <c r="BS6" s="221"/>
      <c r="BT6" s="221"/>
      <c r="BU6" s="221"/>
      <c r="BV6" s="221"/>
      <c r="BW6" s="221"/>
      <c r="BX6" s="221"/>
      <c r="BY6" s="221"/>
      <c r="BZ6" s="221"/>
      <c r="CA6" s="221"/>
      <c r="CB6" s="221"/>
      <c r="CC6" s="221"/>
      <c r="CD6" s="221"/>
      <c r="CE6" s="221"/>
      <c r="CF6" s="221"/>
      <c r="CG6" s="221"/>
      <c r="CH6" s="221"/>
      <c r="CI6" s="221"/>
      <c r="CJ6" s="221"/>
      <c r="CK6" s="221"/>
      <c r="CL6" s="221"/>
      <c r="CM6" s="221"/>
      <c r="CN6" s="221"/>
      <c r="CO6" s="221"/>
      <c r="CP6" s="221"/>
      <c r="CQ6" s="221"/>
      <c r="CR6" s="221"/>
      <c r="CS6" s="221"/>
      <c r="CT6" s="221"/>
      <c r="CU6" s="221"/>
      <c r="CV6" s="221"/>
      <c r="CW6" s="221"/>
      <c r="CX6" s="221"/>
      <c r="CY6" s="221"/>
      <c r="CZ6" s="221"/>
      <c r="DA6" s="221"/>
      <c r="DB6" s="221"/>
      <c r="DC6" s="221"/>
      <c r="DD6" s="221"/>
      <c r="DE6" s="221"/>
      <c r="DF6" s="221"/>
      <c r="DG6" s="221"/>
      <c r="DH6" s="221"/>
      <c r="DI6" s="221"/>
      <c r="DJ6" s="221"/>
      <c r="DK6" s="221"/>
      <c r="DL6" s="221"/>
      <c r="DM6" s="221"/>
      <c r="DN6" s="221"/>
      <c r="DO6" s="221"/>
      <c r="DP6" s="221"/>
      <c r="DQ6" s="221"/>
      <c r="DR6" s="221"/>
      <c r="DS6" s="221"/>
      <c r="DT6" s="221"/>
      <c r="DU6" s="221"/>
      <c r="DV6" s="221"/>
      <c r="DW6" s="221"/>
      <c r="DX6" s="221"/>
      <c r="DY6" s="221"/>
      <c r="DZ6" s="221"/>
      <c r="EA6" s="221"/>
      <c r="EB6" s="221"/>
      <c r="EC6" s="221"/>
      <c r="ED6" s="221"/>
      <c r="EE6" s="221"/>
      <c r="EF6" s="221"/>
      <c r="EG6" s="221"/>
      <c r="EH6" s="221"/>
      <c r="EI6" s="221"/>
      <c r="EJ6" s="221"/>
      <c r="EK6" s="221"/>
      <c r="EL6" s="221"/>
      <c r="EM6" s="221"/>
      <c r="EN6" s="221"/>
      <c r="EO6" s="221"/>
      <c r="EP6" s="221"/>
      <c r="EQ6" s="221"/>
      <c r="ER6" s="221"/>
      <c r="ES6" s="221"/>
      <c r="ET6" s="221"/>
      <c r="EU6" s="221"/>
      <c r="EV6" s="221"/>
      <c r="EW6" s="221"/>
      <c r="EX6" s="221"/>
      <c r="EY6" s="221"/>
      <c r="EZ6" s="221"/>
      <c r="FA6" s="221"/>
      <c r="FB6" s="221"/>
      <c r="FC6" s="221"/>
      <c r="FD6" s="221"/>
      <c r="FE6" s="221"/>
      <c r="FF6" s="221"/>
      <c r="FG6" s="221"/>
      <c r="FH6" s="221"/>
      <c r="FI6" s="221"/>
      <c r="FJ6" s="221"/>
      <c r="FK6" s="221"/>
      <c r="FL6" s="221"/>
      <c r="FM6" s="221"/>
      <c r="FN6" s="221"/>
      <c r="FO6" s="221"/>
      <c r="FP6" s="221"/>
      <c r="FQ6" s="221"/>
      <c r="FR6" s="221"/>
      <c r="FS6" s="221"/>
      <c r="FT6" s="221"/>
      <c r="FU6" s="221"/>
      <c r="FV6" s="221"/>
      <c r="FW6" s="221"/>
      <c r="FX6" s="221"/>
      <c r="FY6" s="221"/>
      <c r="FZ6" s="221"/>
      <c r="GA6" s="221"/>
      <c r="GB6" s="221"/>
      <c r="GC6" s="221"/>
      <c r="GD6" s="221"/>
      <c r="GE6" s="221"/>
      <c r="GF6" s="221"/>
      <c r="GG6" s="221"/>
      <c r="GH6" s="221"/>
      <c r="GI6" s="221"/>
      <c r="GJ6" s="221"/>
      <c r="GK6" s="221"/>
      <c r="GL6" s="221"/>
      <c r="GM6" s="221"/>
      <c r="GN6" s="221"/>
      <c r="GO6" s="221"/>
      <c r="GP6" s="221"/>
      <c r="GQ6" s="221"/>
      <c r="GR6" s="221"/>
      <c r="GS6" s="221"/>
      <c r="GT6" s="221"/>
      <c r="GU6" s="221"/>
      <c r="GV6" s="221"/>
      <c r="GW6" s="221"/>
      <c r="GX6" s="221"/>
      <c r="GY6" s="221"/>
      <c r="GZ6" s="221"/>
      <c r="HA6" s="221"/>
      <c r="HB6" s="221"/>
      <c r="HC6" s="221"/>
      <c r="HD6" s="221"/>
      <c r="HE6" s="221"/>
      <c r="HF6" s="221"/>
      <c r="HG6" s="221"/>
      <c r="HH6" s="221"/>
      <c r="HI6" s="221"/>
      <c r="HJ6" s="221"/>
      <c r="HK6" s="221"/>
      <c r="HL6" s="221"/>
      <c r="HM6" s="221"/>
      <c r="HN6" s="221"/>
      <c r="HO6" s="221"/>
      <c r="HP6" s="221"/>
      <c r="HQ6" s="221"/>
      <c r="HR6" s="221"/>
      <c r="HS6" s="221"/>
      <c r="HT6" s="221"/>
      <c r="HU6" s="221"/>
      <c r="HV6" s="221"/>
      <c r="HW6" s="221"/>
      <c r="HX6" s="221"/>
      <c r="HY6" s="221"/>
      <c r="HZ6" s="221"/>
      <c r="IA6" s="221"/>
      <c r="IB6" s="221"/>
      <c r="IC6" s="221"/>
      <c r="ID6" s="221"/>
      <c r="IE6" s="221"/>
      <c r="IF6" s="221"/>
      <c r="IG6" s="221"/>
      <c r="IH6" s="221"/>
      <c r="II6" s="221"/>
      <c r="IJ6" s="221"/>
      <c r="IK6" s="221"/>
      <c r="IL6" s="221"/>
      <c r="IM6" s="221"/>
      <c r="IN6" s="221"/>
      <c r="IO6" s="221"/>
      <c r="IP6" s="221"/>
      <c r="IQ6" s="221"/>
      <c r="IR6" s="221"/>
      <c r="IS6" s="221"/>
      <c r="IT6" s="221"/>
      <c r="IU6" s="221"/>
      <c r="IV6" s="221"/>
      <c r="IW6" s="221"/>
      <c r="IX6" s="221"/>
      <c r="IY6" s="221"/>
      <c r="IZ6" s="221"/>
      <c r="JA6" s="221"/>
      <c r="JB6" s="221"/>
      <c r="JC6" s="221"/>
      <c r="JD6" s="221"/>
      <c r="JE6" s="221"/>
      <c r="JF6" s="221"/>
      <c r="JG6" s="221"/>
      <c r="JH6" s="221"/>
      <c r="JI6" s="221"/>
      <c r="JJ6" s="221"/>
      <c r="JK6" s="221"/>
      <c r="JL6" s="221"/>
      <c r="JM6" s="221"/>
      <c r="JN6" s="221"/>
      <c r="JO6" s="221"/>
      <c r="JP6" s="221"/>
      <c r="JQ6" s="221"/>
      <c r="JR6" s="221"/>
      <c r="JS6" s="221"/>
    </row>
    <row r="7" spans="1:279" s="225" customFormat="1" ht="38.25" customHeight="1" thickTop="1" thickBot="1" x14ac:dyDescent="0.3">
      <c r="A7" s="542" t="s">
        <v>427</v>
      </c>
      <c r="B7" s="543"/>
      <c r="C7" s="543"/>
      <c r="D7" s="543"/>
      <c r="E7" s="543"/>
      <c r="F7" s="544"/>
      <c r="G7" s="223"/>
      <c r="H7" s="545" t="s">
        <v>428</v>
      </c>
      <c r="I7" s="545"/>
      <c r="J7" s="545"/>
      <c r="K7" s="545" t="s">
        <v>429</v>
      </c>
      <c r="L7" s="545"/>
      <c r="M7" s="545"/>
      <c r="N7" s="546" t="s">
        <v>328</v>
      </c>
      <c r="O7" s="551" t="s">
        <v>430</v>
      </c>
      <c r="P7" s="553" t="s">
        <v>431</v>
      </c>
      <c r="Q7" s="556"/>
      <c r="R7" s="554"/>
      <c r="S7" s="553" t="s">
        <v>432</v>
      </c>
      <c r="T7" s="554"/>
      <c r="U7" s="555" t="s">
        <v>445</v>
      </c>
      <c r="V7" s="224"/>
      <c r="W7" s="224"/>
      <c r="X7" s="224"/>
      <c r="Y7" s="224"/>
      <c r="Z7" s="224"/>
      <c r="AA7" s="224"/>
      <c r="AB7" s="224"/>
      <c r="AC7" s="224"/>
      <c r="AD7" s="224"/>
      <c r="AE7" s="224"/>
      <c r="AF7" s="224"/>
      <c r="AG7" s="224"/>
      <c r="AH7" s="224"/>
      <c r="AI7" s="224"/>
      <c r="AJ7" s="224"/>
      <c r="AK7" s="224"/>
      <c r="AL7" s="224"/>
      <c r="AM7" s="224"/>
      <c r="AN7" s="224"/>
      <c r="AO7" s="224"/>
      <c r="AP7" s="224"/>
      <c r="AQ7" s="224"/>
      <c r="AR7" s="224"/>
      <c r="AS7" s="224"/>
      <c r="AT7" s="224"/>
      <c r="AU7" s="224"/>
      <c r="AV7" s="224"/>
      <c r="AW7" s="224"/>
      <c r="AX7" s="224"/>
      <c r="AY7" s="224"/>
      <c r="AZ7" s="224"/>
      <c r="BA7" s="224"/>
      <c r="BB7" s="224"/>
      <c r="BC7" s="224"/>
      <c r="BD7" s="224"/>
      <c r="BE7" s="224"/>
      <c r="BF7" s="224"/>
      <c r="BG7" s="224"/>
      <c r="BH7" s="224"/>
      <c r="BI7" s="224"/>
      <c r="BJ7" s="224"/>
      <c r="BK7" s="224"/>
      <c r="BL7" s="224"/>
      <c r="BM7" s="224"/>
      <c r="BN7" s="224"/>
      <c r="BO7" s="224"/>
      <c r="BP7" s="224"/>
      <c r="BQ7" s="224"/>
      <c r="BR7" s="224"/>
      <c r="BS7" s="224"/>
      <c r="BT7" s="224"/>
      <c r="BU7" s="224"/>
      <c r="BV7" s="224"/>
      <c r="BW7" s="224"/>
      <c r="BX7" s="224"/>
      <c r="BY7" s="224"/>
      <c r="BZ7" s="224"/>
      <c r="CA7" s="224"/>
      <c r="CB7" s="224"/>
      <c r="CC7" s="224"/>
      <c r="CD7" s="224"/>
      <c r="CE7" s="224"/>
      <c r="CF7" s="224"/>
      <c r="CG7" s="224"/>
      <c r="CH7" s="224"/>
      <c r="CI7" s="224"/>
      <c r="CJ7" s="224"/>
      <c r="CK7" s="224"/>
      <c r="CL7" s="224"/>
      <c r="CM7" s="224"/>
      <c r="CN7" s="224"/>
      <c r="CO7" s="224"/>
      <c r="CP7" s="224"/>
      <c r="CQ7" s="224"/>
      <c r="CR7" s="224"/>
      <c r="CS7" s="224"/>
      <c r="CT7" s="224"/>
      <c r="CU7" s="224"/>
      <c r="CV7" s="224"/>
      <c r="CW7" s="224"/>
      <c r="CX7" s="224"/>
      <c r="CY7" s="224"/>
      <c r="CZ7" s="224"/>
      <c r="DA7" s="224"/>
      <c r="DB7" s="224"/>
      <c r="DC7" s="224"/>
      <c r="DD7" s="224"/>
      <c r="DE7" s="224"/>
      <c r="DF7" s="224"/>
      <c r="DG7" s="224"/>
      <c r="DH7" s="224"/>
      <c r="DI7" s="224"/>
      <c r="DJ7" s="224"/>
      <c r="DK7" s="224"/>
      <c r="DL7" s="224"/>
      <c r="DM7" s="224"/>
      <c r="DN7" s="224"/>
      <c r="DO7" s="224"/>
      <c r="DP7" s="224"/>
      <c r="DQ7" s="224"/>
      <c r="DR7" s="224"/>
      <c r="DS7" s="224"/>
      <c r="DT7" s="224"/>
      <c r="DU7" s="224"/>
      <c r="DV7" s="224"/>
      <c r="DW7" s="224"/>
      <c r="DX7" s="224"/>
      <c r="DY7" s="224"/>
      <c r="DZ7" s="224"/>
      <c r="EA7" s="224"/>
      <c r="EB7" s="224"/>
      <c r="EC7" s="224"/>
      <c r="ED7" s="224"/>
      <c r="EE7" s="224"/>
      <c r="EF7" s="224"/>
      <c r="EG7" s="224"/>
      <c r="EH7" s="224"/>
      <c r="EI7" s="224"/>
      <c r="EJ7" s="224"/>
      <c r="EK7" s="224"/>
      <c r="EL7" s="224"/>
      <c r="EM7" s="224"/>
      <c r="EN7" s="224"/>
      <c r="EO7" s="224"/>
      <c r="EP7" s="224"/>
      <c r="EQ7" s="224"/>
      <c r="ER7" s="224"/>
      <c r="ES7" s="224"/>
      <c r="ET7" s="224"/>
      <c r="EU7" s="224"/>
      <c r="EV7" s="224"/>
      <c r="EW7" s="224"/>
      <c r="EX7" s="224"/>
      <c r="EY7" s="224"/>
      <c r="EZ7" s="224"/>
      <c r="FA7" s="224"/>
      <c r="FB7" s="224"/>
      <c r="FC7" s="224"/>
      <c r="FD7" s="224"/>
      <c r="FE7" s="224"/>
      <c r="FF7" s="224"/>
      <c r="FG7" s="224"/>
      <c r="FH7" s="224"/>
      <c r="FI7" s="224"/>
      <c r="FJ7" s="224"/>
      <c r="FK7" s="224"/>
      <c r="FL7" s="224"/>
      <c r="FM7" s="224"/>
      <c r="FN7" s="224"/>
      <c r="FO7" s="224"/>
      <c r="FP7" s="224"/>
      <c r="FQ7" s="224"/>
      <c r="FR7" s="224"/>
      <c r="FS7" s="224"/>
      <c r="FT7" s="224"/>
      <c r="FU7" s="224"/>
    </row>
    <row r="8" spans="1:279" s="233" customFormat="1" ht="81" customHeight="1" thickTop="1" thickBot="1" x14ac:dyDescent="0.3">
      <c r="A8" s="226" t="s">
        <v>215</v>
      </c>
      <c r="B8" s="226" t="s">
        <v>448</v>
      </c>
      <c r="C8" s="227" t="s">
        <v>8</v>
      </c>
      <c r="D8" s="228" t="s">
        <v>434</v>
      </c>
      <c r="E8" s="242" t="s">
        <v>10</v>
      </c>
      <c r="F8" s="242" t="s">
        <v>11</v>
      </c>
      <c r="G8" s="242" t="s">
        <v>12</v>
      </c>
      <c r="H8" s="230" t="s">
        <v>435</v>
      </c>
      <c r="I8" s="230" t="s">
        <v>38</v>
      </c>
      <c r="J8" s="230" t="s">
        <v>436</v>
      </c>
      <c r="K8" s="230" t="s">
        <v>435</v>
      </c>
      <c r="L8" s="230" t="s">
        <v>437</v>
      </c>
      <c r="M8" s="230" t="s">
        <v>436</v>
      </c>
      <c r="N8" s="546"/>
      <c r="O8" s="552"/>
      <c r="P8" s="231" t="s">
        <v>438</v>
      </c>
      <c r="Q8" s="231" t="s">
        <v>439</v>
      </c>
      <c r="R8" s="231" t="s">
        <v>482</v>
      </c>
      <c r="S8" s="231" t="s">
        <v>440</v>
      </c>
      <c r="T8" s="231" t="s">
        <v>441</v>
      </c>
      <c r="U8" s="555"/>
      <c r="V8" s="232"/>
      <c r="W8" s="232"/>
      <c r="X8" s="232"/>
      <c r="Y8" s="232"/>
      <c r="Z8" s="232"/>
      <c r="AA8" s="232"/>
      <c r="AB8" s="232"/>
      <c r="AC8" s="232"/>
      <c r="AD8" s="232"/>
      <c r="AE8" s="232"/>
      <c r="AF8" s="232"/>
      <c r="AG8" s="232"/>
      <c r="AH8" s="232"/>
      <c r="AI8" s="232"/>
      <c r="AJ8" s="232"/>
      <c r="AK8" s="232"/>
      <c r="AL8" s="232"/>
      <c r="AM8" s="232"/>
      <c r="AN8" s="232"/>
      <c r="AO8" s="232"/>
      <c r="AP8" s="232"/>
      <c r="AQ8" s="232"/>
      <c r="AR8" s="232"/>
      <c r="AS8" s="232"/>
      <c r="AT8" s="232"/>
      <c r="AU8" s="232"/>
      <c r="AV8" s="232"/>
      <c r="AW8" s="232"/>
      <c r="AX8" s="232"/>
      <c r="AY8" s="232"/>
      <c r="AZ8" s="232"/>
      <c r="BA8" s="232"/>
      <c r="BB8" s="232"/>
      <c r="BC8" s="232"/>
      <c r="BD8" s="232"/>
      <c r="BE8" s="232"/>
      <c r="BF8" s="232"/>
      <c r="BG8" s="232"/>
      <c r="BH8" s="232"/>
      <c r="BI8" s="232"/>
      <c r="BJ8" s="232"/>
      <c r="BK8" s="232"/>
      <c r="BL8" s="232"/>
      <c r="BM8" s="232"/>
      <c r="BN8" s="232"/>
      <c r="BO8" s="232"/>
      <c r="BP8" s="232"/>
      <c r="BQ8" s="232"/>
      <c r="BR8" s="232"/>
      <c r="BS8" s="232"/>
      <c r="BT8" s="232"/>
      <c r="BU8" s="232"/>
      <c r="BV8" s="232"/>
      <c r="BW8" s="232"/>
      <c r="BX8" s="232"/>
      <c r="BY8" s="232"/>
      <c r="BZ8" s="232"/>
      <c r="CA8" s="232"/>
      <c r="CB8" s="232"/>
      <c r="CC8" s="232"/>
      <c r="CD8" s="232"/>
      <c r="CE8" s="232"/>
      <c r="CF8" s="232"/>
      <c r="CG8" s="232"/>
      <c r="CH8" s="232"/>
      <c r="CI8" s="232"/>
      <c r="CJ8" s="232"/>
      <c r="CK8" s="232"/>
      <c r="CL8" s="232"/>
      <c r="CM8" s="232"/>
      <c r="CN8" s="232"/>
      <c r="CO8" s="232"/>
      <c r="CP8" s="232"/>
      <c r="CQ8" s="232"/>
      <c r="CR8" s="232"/>
      <c r="CS8" s="232"/>
      <c r="CT8" s="232"/>
      <c r="CU8" s="232"/>
      <c r="CV8" s="232"/>
      <c r="CW8" s="232"/>
      <c r="CX8" s="232"/>
      <c r="CY8" s="232"/>
      <c r="CZ8" s="232"/>
      <c r="DA8" s="232"/>
      <c r="DB8" s="232"/>
      <c r="DC8" s="232"/>
      <c r="DD8" s="232"/>
      <c r="DE8" s="232"/>
      <c r="DF8" s="232"/>
      <c r="DG8" s="232"/>
      <c r="DH8" s="232"/>
      <c r="DI8" s="232"/>
      <c r="DJ8" s="232"/>
      <c r="DK8" s="232"/>
      <c r="DL8" s="232"/>
      <c r="DM8" s="232"/>
      <c r="DN8" s="232"/>
      <c r="DO8" s="232"/>
      <c r="DP8" s="232"/>
      <c r="DQ8" s="232"/>
      <c r="DR8" s="232"/>
      <c r="DS8" s="232"/>
      <c r="DT8" s="232"/>
      <c r="DU8" s="232"/>
      <c r="DV8" s="232"/>
      <c r="DW8" s="232"/>
      <c r="DX8" s="232"/>
      <c r="DY8" s="232"/>
      <c r="DZ8" s="232"/>
      <c r="EA8" s="232"/>
      <c r="EB8" s="232"/>
      <c r="EC8" s="232"/>
      <c r="ED8" s="232"/>
      <c r="EE8" s="232"/>
      <c r="EF8" s="232"/>
      <c r="EG8" s="232"/>
      <c r="EH8" s="232"/>
      <c r="EI8" s="232"/>
      <c r="EJ8" s="232"/>
      <c r="EK8" s="232"/>
      <c r="EL8" s="232"/>
      <c r="EM8" s="232"/>
      <c r="EN8" s="232"/>
      <c r="EO8" s="232"/>
      <c r="EP8" s="232"/>
      <c r="EQ8" s="232"/>
      <c r="ER8" s="232"/>
      <c r="ES8" s="232"/>
      <c r="ET8" s="232"/>
      <c r="EU8" s="232"/>
      <c r="EV8" s="232"/>
      <c r="EW8" s="232"/>
      <c r="EX8" s="232"/>
      <c r="EY8" s="232"/>
      <c r="EZ8" s="232"/>
      <c r="FA8" s="232"/>
      <c r="FB8" s="232"/>
      <c r="FC8" s="232"/>
      <c r="FD8" s="232"/>
      <c r="FE8" s="232"/>
      <c r="FF8" s="232"/>
      <c r="FG8" s="232"/>
      <c r="FH8" s="232"/>
      <c r="FI8" s="232"/>
      <c r="FJ8" s="232"/>
      <c r="FK8" s="232"/>
      <c r="FL8" s="232"/>
      <c r="FM8" s="232"/>
      <c r="FN8" s="232"/>
      <c r="FO8" s="232"/>
      <c r="FP8" s="232"/>
      <c r="FQ8" s="232"/>
      <c r="FR8" s="232"/>
      <c r="FS8" s="232"/>
      <c r="FT8" s="232"/>
      <c r="FU8" s="232"/>
    </row>
    <row r="9" spans="1:279" s="234" customFormat="1" ht="10.5" customHeight="1" thickTop="1" thickBot="1" x14ac:dyDescent="0.3">
      <c r="A9" s="557"/>
      <c r="B9" s="558"/>
      <c r="C9" s="558"/>
      <c r="D9" s="558"/>
      <c r="E9" s="558"/>
      <c r="F9" s="558"/>
      <c r="G9" s="558"/>
      <c r="H9" s="558"/>
      <c r="I9" s="558"/>
      <c r="J9" s="558"/>
      <c r="K9" s="558"/>
      <c r="L9" s="558"/>
      <c r="M9" s="558"/>
      <c r="N9" s="558"/>
      <c r="U9" s="235"/>
      <c r="V9" s="236"/>
      <c r="W9" s="236"/>
      <c r="X9" s="236"/>
      <c r="Y9" s="236"/>
      <c r="Z9" s="236"/>
      <c r="AA9" s="236"/>
      <c r="AB9" s="236"/>
      <c r="AC9" s="236"/>
      <c r="AD9" s="236"/>
      <c r="AE9" s="236"/>
      <c r="AF9" s="236"/>
      <c r="AG9" s="236"/>
      <c r="AH9" s="236"/>
      <c r="AI9" s="236"/>
      <c r="AJ9" s="236"/>
      <c r="AK9" s="236"/>
      <c r="AL9" s="236"/>
      <c r="AM9" s="236"/>
      <c r="AN9" s="236"/>
      <c r="AO9" s="236"/>
      <c r="AP9" s="236"/>
      <c r="AQ9" s="236"/>
      <c r="AR9" s="236"/>
      <c r="AS9" s="236"/>
      <c r="AT9" s="236"/>
      <c r="AU9" s="236"/>
      <c r="AV9" s="236"/>
      <c r="AW9" s="236"/>
      <c r="AX9" s="236"/>
      <c r="AY9" s="236"/>
      <c r="AZ9" s="236"/>
      <c r="BA9" s="236"/>
      <c r="BB9" s="236"/>
      <c r="BC9" s="236"/>
      <c r="BD9" s="236"/>
      <c r="BE9" s="236"/>
      <c r="BF9" s="236"/>
      <c r="BG9" s="236"/>
      <c r="BH9" s="236"/>
      <c r="BI9" s="236"/>
      <c r="BJ9" s="236"/>
      <c r="BK9" s="236"/>
      <c r="BL9" s="236"/>
      <c r="BM9" s="236"/>
      <c r="BN9" s="236"/>
      <c r="BO9" s="236"/>
      <c r="BP9" s="236"/>
      <c r="BQ9" s="236"/>
      <c r="BR9" s="236"/>
      <c r="BS9" s="236"/>
      <c r="BT9" s="236"/>
      <c r="BU9" s="236"/>
      <c r="BV9" s="236"/>
      <c r="BW9" s="236"/>
      <c r="BX9" s="236"/>
      <c r="BY9" s="236"/>
      <c r="BZ9" s="236"/>
      <c r="CA9" s="236"/>
      <c r="CB9" s="236"/>
      <c r="CC9" s="236"/>
      <c r="CD9" s="236"/>
      <c r="CE9" s="236"/>
      <c r="CF9" s="236"/>
      <c r="CG9" s="236"/>
      <c r="CH9" s="236"/>
      <c r="CI9" s="236"/>
      <c r="CJ9" s="236"/>
      <c r="CK9" s="236"/>
      <c r="CL9" s="236"/>
      <c r="CM9" s="236"/>
      <c r="CN9" s="236"/>
      <c r="CO9" s="236"/>
      <c r="CP9" s="236"/>
      <c r="CQ9" s="236"/>
      <c r="CR9" s="236"/>
      <c r="CS9" s="236"/>
      <c r="CT9" s="236"/>
      <c r="CU9" s="236"/>
      <c r="CV9" s="236"/>
      <c r="CW9" s="236"/>
      <c r="CX9" s="236"/>
      <c r="CY9" s="236"/>
      <c r="CZ9" s="236"/>
      <c r="DA9" s="236"/>
      <c r="DB9" s="236"/>
      <c r="DC9" s="236"/>
      <c r="DD9" s="236"/>
      <c r="DE9" s="236"/>
      <c r="DF9" s="236"/>
      <c r="DG9" s="236"/>
      <c r="DH9" s="236"/>
      <c r="DI9" s="236"/>
      <c r="DJ9" s="236"/>
      <c r="DK9" s="236"/>
      <c r="DL9" s="236"/>
      <c r="DM9" s="236"/>
      <c r="DN9" s="236"/>
      <c r="DO9" s="236"/>
      <c r="DP9" s="236"/>
      <c r="DQ9" s="236"/>
      <c r="DR9" s="236"/>
      <c r="DS9" s="236"/>
      <c r="DT9" s="236"/>
      <c r="DU9" s="236"/>
      <c r="DV9" s="236"/>
      <c r="DW9" s="236"/>
      <c r="DX9" s="236"/>
      <c r="DY9" s="236"/>
      <c r="DZ9" s="236"/>
      <c r="EA9" s="236"/>
      <c r="EB9" s="236"/>
      <c r="EC9" s="236"/>
      <c r="ED9" s="236"/>
      <c r="EE9" s="236"/>
      <c r="EF9" s="236"/>
      <c r="EG9" s="236"/>
      <c r="EH9" s="236"/>
      <c r="EI9" s="236"/>
      <c r="EJ9" s="236"/>
      <c r="EK9" s="236"/>
      <c r="EL9" s="236"/>
      <c r="EM9" s="236"/>
      <c r="EN9" s="236"/>
      <c r="EO9" s="236"/>
      <c r="EP9" s="236"/>
      <c r="EQ9" s="236"/>
      <c r="ER9" s="236"/>
      <c r="ES9" s="236"/>
      <c r="ET9" s="236"/>
      <c r="EU9" s="236"/>
      <c r="EV9" s="236"/>
      <c r="EW9" s="236"/>
      <c r="EX9" s="236"/>
      <c r="EY9" s="236"/>
      <c r="EZ9" s="236"/>
      <c r="FA9" s="236"/>
      <c r="FB9" s="236"/>
      <c r="FC9" s="236"/>
      <c r="FD9" s="236"/>
      <c r="FE9" s="236"/>
      <c r="FF9" s="236"/>
      <c r="FG9" s="236"/>
      <c r="FH9" s="236"/>
      <c r="FI9" s="236"/>
      <c r="FJ9" s="236"/>
      <c r="FK9" s="236"/>
      <c r="FL9" s="236"/>
      <c r="FM9" s="236"/>
      <c r="FN9" s="236"/>
      <c r="FO9" s="236"/>
      <c r="FP9" s="236"/>
      <c r="FQ9" s="236"/>
      <c r="FR9" s="236"/>
      <c r="FS9" s="236"/>
      <c r="FT9" s="236"/>
      <c r="FU9" s="236"/>
    </row>
    <row r="10" spans="1:279" s="237" customFormat="1" ht="15" customHeight="1" x14ac:dyDescent="0.2">
      <c r="A10" s="559">
        <f>'Mapa Final'!A10</f>
        <v>1</v>
      </c>
      <c r="B10" s="562" t="str">
        <f>'Mapa Final'!B10</f>
        <v>Vencimiento de Términos</v>
      </c>
      <c r="C10" s="562" t="str">
        <f>'Mapa Final'!C10</f>
        <v>Vulneración de los derechos fundamentales de los ciudadanos</v>
      </c>
      <c r="D10" s="562" t="str">
        <f>'Mapa Final'!D10</f>
        <v>1. Mayor demanda de justicia.
2. Incremento de solicitudes   de forma digital relacionadas con los procesos.
3. Insuficiencia Organizacional (Juzgados, personal, recursos fisicos y tecgnologicos) para atender el incremento de solicitudes.
4. Complejidad de los procesos judiciales y solicitudes, lo cual incrementa los tiempos para su resolución.
5. Demora en la consecusión de la información requerida para decidir.
6. Duplicación de  solicitudes de la misma información por parte de diferentes dependencias y entidades del sector público y partes interesadas en general, cuya atención retrasa la actividad judicial.</v>
      </c>
      <c r="E10" s="565" t="str">
        <f>'Mapa Final'!E10</f>
        <v xml:space="preserve">Insuficiencia Organizacional </v>
      </c>
      <c r="F10" s="565" t="str">
        <f>'Mapa Final'!F10</f>
        <v>Posibilidad de vulneración de los derechos fundamentales de los ciudadanos  debido a la realización de actuaciones procesales después del  término legal establecido para decidir sobre los conflictos presentados a los jueces y/o dar respuesta a las solicitudes de los usuarios de la administración de justicia en materia penal.</v>
      </c>
      <c r="G10" s="565" t="str">
        <f>'Mapa Final'!G10</f>
        <v>Usuarios, productos y prácticas organizacionales</v>
      </c>
      <c r="H10" s="571" t="str">
        <f>'Mapa Final'!I10</f>
        <v>Alta</v>
      </c>
      <c r="I10" s="574" t="str">
        <f>'Mapa Final'!L10</f>
        <v>Mayor</v>
      </c>
      <c r="J10" s="583" t="str">
        <f>'Mapa Final'!N10</f>
        <v xml:space="preserve">Alto </v>
      </c>
      <c r="K10" s="580" t="str">
        <f>'Mapa Final'!AA10</f>
        <v>Media</v>
      </c>
      <c r="L10" s="580" t="str">
        <f>'Mapa Final'!AE10</f>
        <v>Mayor</v>
      </c>
      <c r="M10" s="577" t="str">
        <f>'Mapa Final'!AG10</f>
        <v xml:space="preserve">Alto </v>
      </c>
      <c r="N10" s="580" t="str">
        <f>'Mapa Final'!AH10</f>
        <v>Evitar</v>
      </c>
      <c r="O10" s="568"/>
      <c r="P10" s="568"/>
      <c r="Q10" s="568"/>
      <c r="R10" s="568"/>
      <c r="S10" s="568" t="s">
        <v>483</v>
      </c>
      <c r="T10" s="568"/>
      <c r="U10" s="568"/>
      <c r="V10" s="35"/>
      <c r="W10" s="35"/>
      <c r="X10" s="35"/>
      <c r="Y10" s="35"/>
      <c r="Z10" s="35"/>
      <c r="AA10" s="35"/>
      <c r="AB10" s="35"/>
      <c r="AC10" s="35"/>
      <c r="AD10" s="35"/>
      <c r="AE10" s="35"/>
      <c r="AF10" s="35"/>
      <c r="AG10" s="35"/>
      <c r="AH10" s="35"/>
      <c r="AI10" s="35"/>
      <c r="AJ10" s="35"/>
      <c r="AK10" s="35"/>
      <c r="AL10" s="35"/>
      <c r="AM10" s="35"/>
      <c r="AN10" s="35"/>
      <c r="AO10" s="35"/>
      <c r="AP10" s="35"/>
      <c r="AQ10" s="35"/>
      <c r="AR10" s="35"/>
      <c r="AS10" s="35"/>
      <c r="AT10" s="35"/>
      <c r="AU10" s="35"/>
      <c r="AV10" s="35"/>
      <c r="AW10" s="35"/>
      <c r="AX10" s="35"/>
      <c r="AY10" s="35"/>
      <c r="AZ10" s="35"/>
      <c r="BA10" s="35"/>
      <c r="BB10" s="35"/>
      <c r="BC10" s="35"/>
      <c r="BD10" s="35"/>
      <c r="BE10" s="35"/>
      <c r="BF10" s="35"/>
      <c r="BG10" s="35"/>
      <c r="BH10" s="35"/>
      <c r="BI10" s="35"/>
      <c r="BJ10" s="35"/>
      <c r="BK10" s="35"/>
      <c r="BL10" s="35"/>
      <c r="BM10" s="35"/>
      <c r="BN10" s="35"/>
      <c r="BO10" s="35"/>
      <c r="BP10" s="35"/>
      <c r="BQ10" s="35"/>
      <c r="BR10" s="35"/>
      <c r="BS10" s="35"/>
      <c r="BT10" s="35"/>
      <c r="BU10" s="35"/>
      <c r="BV10" s="35"/>
      <c r="BW10" s="35"/>
      <c r="BX10" s="35"/>
      <c r="BY10" s="35"/>
      <c r="BZ10" s="35"/>
      <c r="CA10" s="35"/>
      <c r="CB10" s="35"/>
      <c r="CC10" s="35"/>
      <c r="CD10" s="35"/>
      <c r="CE10" s="35"/>
      <c r="CF10" s="35"/>
      <c r="CG10" s="35"/>
      <c r="CH10" s="35"/>
      <c r="CI10" s="35"/>
      <c r="CJ10" s="35"/>
      <c r="CK10" s="35"/>
      <c r="CL10" s="35"/>
      <c r="CM10" s="35"/>
      <c r="CN10" s="35"/>
      <c r="CO10" s="35"/>
      <c r="CP10" s="35"/>
      <c r="CQ10" s="35"/>
      <c r="CR10" s="35"/>
      <c r="CS10" s="35"/>
      <c r="CT10" s="35"/>
      <c r="CU10" s="35"/>
      <c r="CV10" s="35"/>
      <c r="CW10" s="35"/>
      <c r="CX10" s="35"/>
      <c r="CY10" s="35"/>
      <c r="CZ10" s="35"/>
      <c r="DA10" s="35"/>
      <c r="DB10" s="35"/>
      <c r="DC10" s="35"/>
      <c r="DD10" s="35"/>
      <c r="DE10" s="35"/>
      <c r="DF10" s="35"/>
      <c r="DG10" s="35"/>
      <c r="DH10" s="35"/>
      <c r="DI10" s="35"/>
      <c r="DJ10" s="35"/>
      <c r="DK10" s="35"/>
      <c r="DL10" s="35"/>
      <c r="DM10" s="35"/>
      <c r="DN10" s="35"/>
      <c r="DO10" s="35"/>
      <c r="DP10" s="35"/>
      <c r="DQ10" s="35"/>
      <c r="DR10" s="35"/>
      <c r="DS10" s="35"/>
      <c r="DT10" s="35"/>
      <c r="DU10" s="35"/>
      <c r="DV10" s="35"/>
      <c r="DW10" s="35"/>
      <c r="DX10" s="35"/>
      <c r="DY10" s="35"/>
      <c r="DZ10" s="35"/>
      <c r="EA10" s="35"/>
      <c r="EB10" s="35"/>
      <c r="EC10" s="35"/>
      <c r="ED10" s="35"/>
      <c r="EE10" s="35"/>
      <c r="EF10" s="35"/>
      <c r="EG10" s="35"/>
      <c r="EH10" s="35"/>
      <c r="EI10" s="35"/>
      <c r="EJ10" s="35"/>
      <c r="EK10" s="35"/>
      <c r="EL10" s="35"/>
      <c r="EM10" s="35"/>
      <c r="EN10" s="35"/>
      <c r="EO10" s="35"/>
      <c r="EP10" s="35"/>
      <c r="EQ10" s="35"/>
      <c r="ER10" s="35"/>
      <c r="ES10" s="35"/>
      <c r="ET10" s="35"/>
      <c r="EU10" s="35"/>
      <c r="EV10" s="35"/>
      <c r="EW10" s="35"/>
      <c r="EX10" s="35"/>
      <c r="EY10" s="35"/>
      <c r="EZ10" s="35"/>
      <c r="FA10" s="35"/>
      <c r="FB10" s="35"/>
      <c r="FC10" s="35"/>
      <c r="FD10" s="35"/>
      <c r="FE10" s="35"/>
      <c r="FF10" s="35"/>
      <c r="FG10" s="35"/>
      <c r="FH10" s="35"/>
      <c r="FI10" s="35"/>
      <c r="FJ10" s="35"/>
      <c r="FK10" s="35"/>
      <c r="FL10" s="35"/>
      <c r="FM10" s="35"/>
      <c r="FN10" s="35"/>
      <c r="FO10" s="35"/>
      <c r="FP10" s="35"/>
      <c r="FQ10" s="35"/>
      <c r="FR10" s="35"/>
      <c r="FS10" s="35"/>
      <c r="FT10" s="35"/>
      <c r="FU10" s="35"/>
    </row>
    <row r="11" spans="1:279" s="237" customFormat="1" ht="13.5" customHeight="1" x14ac:dyDescent="0.2">
      <c r="A11" s="560"/>
      <c r="B11" s="563"/>
      <c r="C11" s="563"/>
      <c r="D11" s="563"/>
      <c r="E11" s="566"/>
      <c r="F11" s="566"/>
      <c r="G11" s="566"/>
      <c r="H11" s="572"/>
      <c r="I11" s="575"/>
      <c r="J11" s="584"/>
      <c r="K11" s="581"/>
      <c r="L11" s="581"/>
      <c r="M11" s="578"/>
      <c r="N11" s="581"/>
      <c r="O11" s="569"/>
      <c r="P11" s="569"/>
      <c r="Q11" s="569"/>
      <c r="R11" s="569"/>
      <c r="S11" s="569"/>
      <c r="T11" s="569"/>
      <c r="U11" s="569"/>
      <c r="V11" s="35"/>
      <c r="W11" s="35"/>
      <c r="X11" s="35"/>
      <c r="Y11" s="35"/>
      <c r="Z11" s="35"/>
      <c r="AA11" s="35"/>
      <c r="AB11" s="35"/>
      <c r="AC11" s="35"/>
      <c r="AD11" s="35"/>
      <c r="AE11" s="35"/>
      <c r="AF11" s="35"/>
      <c r="AG11" s="35"/>
      <c r="AH11" s="35"/>
      <c r="AI11" s="35"/>
      <c r="AJ11" s="35"/>
      <c r="AK11" s="35"/>
      <c r="AL11" s="35"/>
      <c r="AM11" s="35"/>
      <c r="AN11" s="35"/>
      <c r="AO11" s="35"/>
      <c r="AP11" s="35"/>
      <c r="AQ11" s="35"/>
      <c r="AR11" s="35"/>
      <c r="AS11" s="35"/>
      <c r="AT11" s="35"/>
      <c r="AU11" s="35"/>
      <c r="AV11" s="35"/>
      <c r="AW11" s="35"/>
      <c r="AX11" s="35"/>
      <c r="AY11" s="35"/>
      <c r="AZ11" s="35"/>
      <c r="BA11" s="35"/>
      <c r="BB11" s="35"/>
      <c r="BC11" s="35"/>
      <c r="BD11" s="35"/>
      <c r="BE11" s="35"/>
      <c r="BF11" s="35"/>
      <c r="BG11" s="35"/>
      <c r="BH11" s="35"/>
      <c r="BI11" s="35"/>
      <c r="BJ11" s="35"/>
      <c r="BK11" s="35"/>
      <c r="BL11" s="35"/>
      <c r="BM11" s="35"/>
      <c r="BN11" s="35"/>
      <c r="BO11" s="35"/>
      <c r="BP11" s="35"/>
      <c r="BQ11" s="35"/>
      <c r="BR11" s="35"/>
      <c r="BS11" s="35"/>
      <c r="BT11" s="35"/>
      <c r="BU11" s="35"/>
      <c r="BV11" s="35"/>
      <c r="BW11" s="35"/>
      <c r="BX11" s="35"/>
      <c r="BY11" s="35"/>
      <c r="BZ11" s="35"/>
      <c r="CA11" s="35"/>
      <c r="CB11" s="35"/>
      <c r="CC11" s="35"/>
      <c r="CD11" s="35"/>
      <c r="CE11" s="35"/>
      <c r="CF11" s="35"/>
      <c r="CG11" s="35"/>
      <c r="CH11" s="35"/>
      <c r="CI11" s="35"/>
      <c r="CJ11" s="35"/>
      <c r="CK11" s="35"/>
      <c r="CL11" s="35"/>
      <c r="CM11" s="35"/>
      <c r="CN11" s="35"/>
      <c r="CO11" s="35"/>
      <c r="CP11" s="35"/>
      <c r="CQ11" s="35"/>
      <c r="CR11" s="35"/>
      <c r="CS11" s="35"/>
      <c r="CT11" s="35"/>
      <c r="CU11" s="35"/>
      <c r="CV11" s="35"/>
      <c r="CW11" s="35"/>
      <c r="CX11" s="35"/>
      <c r="CY11" s="35"/>
      <c r="CZ11" s="35"/>
      <c r="DA11" s="35"/>
      <c r="DB11" s="35"/>
      <c r="DC11" s="35"/>
      <c r="DD11" s="35"/>
      <c r="DE11" s="35"/>
      <c r="DF11" s="35"/>
      <c r="DG11" s="35"/>
      <c r="DH11" s="35"/>
      <c r="DI11" s="35"/>
      <c r="DJ11" s="35"/>
      <c r="DK11" s="35"/>
      <c r="DL11" s="35"/>
      <c r="DM11" s="35"/>
      <c r="DN11" s="35"/>
      <c r="DO11" s="35"/>
      <c r="DP11" s="35"/>
      <c r="DQ11" s="35"/>
      <c r="DR11" s="35"/>
      <c r="DS11" s="35"/>
      <c r="DT11" s="35"/>
      <c r="DU11" s="35"/>
      <c r="DV11" s="35"/>
      <c r="DW11" s="35"/>
      <c r="DX11" s="35"/>
      <c r="DY11" s="35"/>
      <c r="DZ11" s="35"/>
      <c r="EA11" s="35"/>
      <c r="EB11" s="35"/>
      <c r="EC11" s="35"/>
      <c r="ED11" s="35"/>
      <c r="EE11" s="35"/>
      <c r="EF11" s="35"/>
      <c r="EG11" s="35"/>
      <c r="EH11" s="35"/>
      <c r="EI11" s="35"/>
      <c r="EJ11" s="35"/>
      <c r="EK11" s="35"/>
      <c r="EL11" s="35"/>
      <c r="EM11" s="35"/>
      <c r="EN11" s="35"/>
      <c r="EO11" s="35"/>
      <c r="EP11" s="35"/>
      <c r="EQ11" s="35"/>
      <c r="ER11" s="35"/>
      <c r="ES11" s="35"/>
      <c r="ET11" s="35"/>
      <c r="EU11" s="35"/>
      <c r="EV11" s="35"/>
      <c r="EW11" s="35"/>
      <c r="EX11" s="35"/>
      <c r="EY11" s="35"/>
      <c r="EZ11" s="35"/>
      <c r="FA11" s="35"/>
      <c r="FB11" s="35"/>
      <c r="FC11" s="35"/>
      <c r="FD11" s="35"/>
      <c r="FE11" s="35"/>
      <c r="FF11" s="35"/>
      <c r="FG11" s="35"/>
      <c r="FH11" s="35"/>
      <c r="FI11" s="35"/>
      <c r="FJ11" s="35"/>
      <c r="FK11" s="35"/>
      <c r="FL11" s="35"/>
      <c r="FM11" s="35"/>
      <c r="FN11" s="35"/>
      <c r="FO11" s="35"/>
      <c r="FP11" s="35"/>
      <c r="FQ11" s="35"/>
      <c r="FR11" s="35"/>
      <c r="FS11" s="35"/>
      <c r="FT11" s="35"/>
      <c r="FU11" s="35"/>
    </row>
    <row r="12" spans="1:279" s="237" customFormat="1" ht="13.5" customHeight="1" x14ac:dyDescent="0.2">
      <c r="A12" s="560"/>
      <c r="B12" s="563"/>
      <c r="C12" s="563"/>
      <c r="D12" s="563"/>
      <c r="E12" s="566"/>
      <c r="F12" s="566"/>
      <c r="G12" s="566"/>
      <c r="H12" s="572"/>
      <c r="I12" s="575"/>
      <c r="J12" s="584"/>
      <c r="K12" s="581"/>
      <c r="L12" s="581"/>
      <c r="M12" s="578"/>
      <c r="N12" s="581"/>
      <c r="O12" s="569"/>
      <c r="P12" s="569"/>
      <c r="Q12" s="569"/>
      <c r="R12" s="569"/>
      <c r="S12" s="569"/>
      <c r="T12" s="569"/>
      <c r="U12" s="569"/>
      <c r="V12" s="35"/>
      <c r="W12" s="35"/>
      <c r="X12" s="35"/>
      <c r="Y12" s="35"/>
      <c r="Z12" s="35"/>
      <c r="AA12" s="35"/>
      <c r="AB12" s="35"/>
      <c r="AC12" s="35"/>
      <c r="AD12" s="35"/>
      <c r="AE12" s="35"/>
      <c r="AF12" s="35"/>
      <c r="AG12" s="35"/>
      <c r="AH12" s="35"/>
      <c r="AI12" s="35"/>
      <c r="AJ12" s="35"/>
      <c r="AK12" s="35"/>
      <c r="AL12" s="35"/>
      <c r="AM12" s="35"/>
      <c r="AN12" s="35"/>
      <c r="AO12" s="35"/>
      <c r="AP12" s="35"/>
      <c r="AQ12" s="35"/>
      <c r="AR12" s="35"/>
      <c r="AS12" s="35"/>
      <c r="AT12" s="35"/>
      <c r="AU12" s="35"/>
      <c r="AV12" s="35"/>
      <c r="AW12" s="35"/>
      <c r="AX12" s="35"/>
      <c r="AY12" s="35"/>
      <c r="AZ12" s="35"/>
      <c r="BA12" s="35"/>
      <c r="BB12" s="35"/>
      <c r="BC12" s="35"/>
      <c r="BD12" s="35"/>
      <c r="BE12" s="35"/>
      <c r="BF12" s="35"/>
      <c r="BG12" s="35"/>
      <c r="BH12" s="35"/>
      <c r="BI12" s="35"/>
      <c r="BJ12" s="35"/>
      <c r="BK12" s="35"/>
      <c r="BL12" s="35"/>
      <c r="BM12" s="35"/>
      <c r="BN12" s="35"/>
      <c r="BO12" s="35"/>
      <c r="BP12" s="35"/>
      <c r="BQ12" s="35"/>
      <c r="BR12" s="35"/>
      <c r="BS12" s="35"/>
      <c r="BT12" s="35"/>
      <c r="BU12" s="35"/>
      <c r="BV12" s="35"/>
      <c r="BW12" s="35"/>
      <c r="BX12" s="35"/>
      <c r="BY12" s="35"/>
      <c r="BZ12" s="35"/>
      <c r="CA12" s="35"/>
      <c r="CB12" s="35"/>
      <c r="CC12" s="35"/>
      <c r="CD12" s="35"/>
      <c r="CE12" s="35"/>
      <c r="CF12" s="35"/>
      <c r="CG12" s="35"/>
      <c r="CH12" s="35"/>
      <c r="CI12" s="35"/>
      <c r="CJ12" s="35"/>
      <c r="CK12" s="35"/>
      <c r="CL12" s="35"/>
      <c r="CM12" s="35"/>
      <c r="CN12" s="35"/>
      <c r="CO12" s="35"/>
      <c r="CP12" s="35"/>
      <c r="CQ12" s="35"/>
      <c r="CR12" s="35"/>
      <c r="CS12" s="35"/>
      <c r="CT12" s="35"/>
      <c r="CU12" s="35"/>
      <c r="CV12" s="35"/>
      <c r="CW12" s="35"/>
      <c r="CX12" s="35"/>
      <c r="CY12" s="35"/>
      <c r="CZ12" s="35"/>
      <c r="DA12" s="35"/>
      <c r="DB12" s="35"/>
      <c r="DC12" s="35"/>
      <c r="DD12" s="35"/>
      <c r="DE12" s="35"/>
      <c r="DF12" s="35"/>
      <c r="DG12" s="35"/>
      <c r="DH12" s="35"/>
      <c r="DI12" s="35"/>
      <c r="DJ12" s="35"/>
      <c r="DK12" s="35"/>
      <c r="DL12" s="35"/>
      <c r="DM12" s="35"/>
      <c r="DN12" s="35"/>
      <c r="DO12" s="35"/>
      <c r="DP12" s="35"/>
      <c r="DQ12" s="35"/>
      <c r="DR12" s="35"/>
      <c r="DS12" s="35"/>
      <c r="DT12" s="35"/>
      <c r="DU12" s="35"/>
      <c r="DV12" s="35"/>
      <c r="DW12" s="35"/>
      <c r="DX12" s="35"/>
      <c r="DY12" s="35"/>
      <c r="DZ12" s="35"/>
      <c r="EA12" s="35"/>
      <c r="EB12" s="35"/>
      <c r="EC12" s="35"/>
      <c r="ED12" s="35"/>
      <c r="EE12" s="35"/>
      <c r="EF12" s="35"/>
      <c r="EG12" s="35"/>
      <c r="EH12" s="35"/>
      <c r="EI12" s="35"/>
      <c r="EJ12" s="35"/>
      <c r="EK12" s="35"/>
      <c r="EL12" s="35"/>
      <c r="EM12" s="35"/>
      <c r="EN12" s="35"/>
      <c r="EO12" s="35"/>
      <c r="EP12" s="35"/>
      <c r="EQ12" s="35"/>
      <c r="ER12" s="35"/>
      <c r="ES12" s="35"/>
      <c r="ET12" s="35"/>
      <c r="EU12" s="35"/>
      <c r="EV12" s="35"/>
      <c r="EW12" s="35"/>
      <c r="EX12" s="35"/>
      <c r="EY12" s="35"/>
      <c r="EZ12" s="35"/>
      <c r="FA12" s="35"/>
      <c r="FB12" s="35"/>
      <c r="FC12" s="35"/>
      <c r="FD12" s="35"/>
      <c r="FE12" s="35"/>
      <c r="FF12" s="35"/>
      <c r="FG12" s="35"/>
      <c r="FH12" s="35"/>
      <c r="FI12" s="35"/>
      <c r="FJ12" s="35"/>
      <c r="FK12" s="35"/>
      <c r="FL12" s="35"/>
      <c r="FM12" s="35"/>
      <c r="FN12" s="35"/>
      <c r="FO12" s="35"/>
      <c r="FP12" s="35"/>
      <c r="FQ12" s="35"/>
      <c r="FR12" s="35"/>
      <c r="FS12" s="35"/>
      <c r="FT12" s="35"/>
      <c r="FU12" s="35"/>
    </row>
    <row r="13" spans="1:279" s="237" customFormat="1" ht="13.5" customHeight="1" x14ac:dyDescent="0.2">
      <c r="A13" s="560"/>
      <c r="B13" s="563"/>
      <c r="C13" s="563"/>
      <c r="D13" s="563"/>
      <c r="E13" s="566"/>
      <c r="F13" s="566"/>
      <c r="G13" s="566"/>
      <c r="H13" s="572"/>
      <c r="I13" s="575"/>
      <c r="J13" s="584"/>
      <c r="K13" s="581"/>
      <c r="L13" s="581"/>
      <c r="M13" s="578"/>
      <c r="N13" s="581"/>
      <c r="O13" s="569"/>
      <c r="P13" s="569"/>
      <c r="Q13" s="569"/>
      <c r="R13" s="569"/>
      <c r="S13" s="569"/>
      <c r="T13" s="569"/>
      <c r="U13" s="569"/>
      <c r="V13" s="35"/>
      <c r="W13" s="35"/>
      <c r="X13" s="35"/>
      <c r="Y13" s="35"/>
      <c r="Z13" s="35"/>
      <c r="AA13" s="35"/>
      <c r="AB13" s="35"/>
      <c r="AC13" s="35"/>
      <c r="AD13" s="35"/>
      <c r="AE13" s="35"/>
      <c r="AF13" s="35"/>
      <c r="AG13" s="35"/>
      <c r="AH13" s="35"/>
      <c r="AI13" s="35"/>
      <c r="AJ13" s="35"/>
      <c r="AK13" s="35"/>
      <c r="AL13" s="35"/>
      <c r="AM13" s="35"/>
      <c r="AN13" s="35"/>
      <c r="AO13" s="35"/>
      <c r="AP13" s="35"/>
      <c r="AQ13" s="35"/>
      <c r="AR13" s="35"/>
      <c r="AS13" s="35"/>
      <c r="AT13" s="35"/>
      <c r="AU13" s="35"/>
      <c r="AV13" s="35"/>
      <c r="AW13" s="35"/>
      <c r="AX13" s="35"/>
      <c r="AY13" s="35"/>
      <c r="AZ13" s="35"/>
      <c r="BA13" s="35"/>
      <c r="BB13" s="35"/>
      <c r="BC13" s="35"/>
      <c r="BD13" s="35"/>
      <c r="BE13" s="35"/>
      <c r="BF13" s="35"/>
      <c r="BG13" s="35"/>
      <c r="BH13" s="35"/>
      <c r="BI13" s="35"/>
      <c r="BJ13" s="35"/>
      <c r="BK13" s="35"/>
      <c r="BL13" s="35"/>
      <c r="BM13" s="35"/>
      <c r="BN13" s="35"/>
      <c r="BO13" s="35"/>
      <c r="BP13" s="35"/>
      <c r="BQ13" s="35"/>
      <c r="BR13" s="35"/>
      <c r="BS13" s="35"/>
      <c r="BT13" s="35"/>
      <c r="BU13" s="35"/>
      <c r="BV13" s="35"/>
      <c r="BW13" s="35"/>
      <c r="BX13" s="35"/>
      <c r="BY13" s="35"/>
      <c r="BZ13" s="35"/>
      <c r="CA13" s="35"/>
      <c r="CB13" s="35"/>
      <c r="CC13" s="35"/>
      <c r="CD13" s="35"/>
      <c r="CE13" s="35"/>
      <c r="CF13" s="35"/>
      <c r="CG13" s="35"/>
      <c r="CH13" s="35"/>
      <c r="CI13" s="35"/>
      <c r="CJ13" s="35"/>
      <c r="CK13" s="35"/>
      <c r="CL13" s="35"/>
      <c r="CM13" s="35"/>
      <c r="CN13" s="35"/>
      <c r="CO13" s="35"/>
      <c r="CP13" s="35"/>
      <c r="CQ13" s="35"/>
      <c r="CR13" s="35"/>
      <c r="CS13" s="35"/>
      <c r="CT13" s="35"/>
      <c r="CU13" s="35"/>
      <c r="CV13" s="35"/>
      <c r="CW13" s="35"/>
      <c r="CX13" s="35"/>
      <c r="CY13" s="35"/>
      <c r="CZ13" s="35"/>
      <c r="DA13" s="35"/>
      <c r="DB13" s="35"/>
      <c r="DC13" s="35"/>
      <c r="DD13" s="35"/>
      <c r="DE13" s="35"/>
      <c r="DF13" s="35"/>
      <c r="DG13" s="35"/>
      <c r="DH13" s="35"/>
      <c r="DI13" s="35"/>
      <c r="DJ13" s="35"/>
      <c r="DK13" s="35"/>
      <c r="DL13" s="35"/>
      <c r="DM13" s="35"/>
      <c r="DN13" s="35"/>
      <c r="DO13" s="35"/>
      <c r="DP13" s="35"/>
      <c r="DQ13" s="35"/>
      <c r="DR13" s="35"/>
      <c r="DS13" s="35"/>
      <c r="DT13" s="35"/>
      <c r="DU13" s="35"/>
      <c r="DV13" s="35"/>
      <c r="DW13" s="35"/>
      <c r="DX13" s="35"/>
      <c r="DY13" s="35"/>
      <c r="DZ13" s="35"/>
      <c r="EA13" s="35"/>
      <c r="EB13" s="35"/>
      <c r="EC13" s="35"/>
      <c r="ED13" s="35"/>
      <c r="EE13" s="35"/>
      <c r="EF13" s="35"/>
      <c r="EG13" s="35"/>
      <c r="EH13" s="35"/>
      <c r="EI13" s="35"/>
      <c r="EJ13" s="35"/>
      <c r="EK13" s="35"/>
      <c r="EL13" s="35"/>
      <c r="EM13" s="35"/>
      <c r="EN13" s="35"/>
      <c r="EO13" s="35"/>
      <c r="EP13" s="35"/>
      <c r="EQ13" s="35"/>
      <c r="ER13" s="35"/>
      <c r="ES13" s="35"/>
      <c r="ET13" s="35"/>
      <c r="EU13" s="35"/>
      <c r="EV13" s="35"/>
      <c r="EW13" s="35"/>
      <c r="EX13" s="35"/>
      <c r="EY13" s="35"/>
      <c r="EZ13" s="35"/>
      <c r="FA13" s="35"/>
      <c r="FB13" s="35"/>
      <c r="FC13" s="35"/>
      <c r="FD13" s="35"/>
      <c r="FE13" s="35"/>
      <c r="FF13" s="35"/>
      <c r="FG13" s="35"/>
      <c r="FH13" s="35"/>
      <c r="FI13" s="35"/>
      <c r="FJ13" s="35"/>
      <c r="FK13" s="35"/>
      <c r="FL13" s="35"/>
      <c r="FM13" s="35"/>
      <c r="FN13" s="35"/>
      <c r="FO13" s="35"/>
      <c r="FP13" s="35"/>
      <c r="FQ13" s="35"/>
      <c r="FR13" s="35"/>
      <c r="FS13" s="35"/>
      <c r="FT13" s="35"/>
      <c r="FU13" s="35"/>
    </row>
    <row r="14" spans="1:279" s="237" customFormat="1" ht="238.5" customHeight="1" thickBot="1" x14ac:dyDescent="0.25">
      <c r="A14" s="561"/>
      <c r="B14" s="564"/>
      <c r="C14" s="564"/>
      <c r="D14" s="564"/>
      <c r="E14" s="567"/>
      <c r="F14" s="567"/>
      <c r="G14" s="567"/>
      <c r="H14" s="573"/>
      <c r="I14" s="576"/>
      <c r="J14" s="585"/>
      <c r="K14" s="582"/>
      <c r="L14" s="582"/>
      <c r="M14" s="579"/>
      <c r="N14" s="582"/>
      <c r="O14" s="570"/>
      <c r="P14" s="570"/>
      <c r="Q14" s="570"/>
      <c r="R14" s="570"/>
      <c r="S14" s="570"/>
      <c r="T14" s="570"/>
      <c r="U14" s="570"/>
      <c r="V14" s="35"/>
      <c r="W14" s="35"/>
      <c r="X14" s="35"/>
      <c r="Y14" s="35"/>
      <c r="Z14" s="35"/>
      <c r="AA14" s="35"/>
      <c r="AB14" s="35"/>
      <c r="AC14" s="35"/>
      <c r="AD14" s="35"/>
      <c r="AE14" s="35"/>
      <c r="AF14" s="35"/>
      <c r="AG14" s="35"/>
      <c r="AH14" s="35"/>
      <c r="AI14" s="35"/>
      <c r="AJ14" s="35"/>
      <c r="AK14" s="35"/>
      <c r="AL14" s="35"/>
      <c r="AM14" s="35"/>
      <c r="AN14" s="35"/>
      <c r="AO14" s="35"/>
      <c r="AP14" s="35"/>
      <c r="AQ14" s="35"/>
      <c r="AR14" s="35"/>
      <c r="AS14" s="35"/>
      <c r="AT14" s="35"/>
      <c r="AU14" s="35"/>
      <c r="AV14" s="35"/>
      <c r="AW14" s="35"/>
      <c r="AX14" s="35"/>
      <c r="AY14" s="35"/>
      <c r="AZ14" s="35"/>
      <c r="BA14" s="35"/>
      <c r="BB14" s="35"/>
      <c r="BC14" s="35"/>
      <c r="BD14" s="35"/>
      <c r="BE14" s="35"/>
      <c r="BF14" s="35"/>
      <c r="BG14" s="35"/>
      <c r="BH14" s="35"/>
      <c r="BI14" s="35"/>
      <c r="BJ14" s="35"/>
      <c r="BK14" s="35"/>
      <c r="BL14" s="35"/>
      <c r="BM14" s="35"/>
      <c r="BN14" s="35"/>
      <c r="BO14" s="35"/>
      <c r="BP14" s="35"/>
      <c r="BQ14" s="35"/>
      <c r="BR14" s="35"/>
      <c r="BS14" s="35"/>
      <c r="BT14" s="35"/>
      <c r="BU14" s="35"/>
      <c r="BV14" s="35"/>
      <c r="BW14" s="35"/>
      <c r="BX14" s="35"/>
      <c r="BY14" s="35"/>
      <c r="BZ14" s="35"/>
      <c r="CA14" s="35"/>
      <c r="CB14" s="35"/>
      <c r="CC14" s="35"/>
      <c r="CD14" s="35"/>
      <c r="CE14" s="35"/>
      <c r="CF14" s="35"/>
      <c r="CG14" s="35"/>
      <c r="CH14" s="35"/>
      <c r="CI14" s="35"/>
      <c r="CJ14" s="35"/>
      <c r="CK14" s="35"/>
      <c r="CL14" s="35"/>
      <c r="CM14" s="35"/>
      <c r="CN14" s="35"/>
      <c r="CO14" s="35"/>
      <c r="CP14" s="35"/>
      <c r="CQ14" s="35"/>
      <c r="CR14" s="35"/>
      <c r="CS14" s="35"/>
      <c r="CT14" s="35"/>
      <c r="CU14" s="35"/>
      <c r="CV14" s="35"/>
      <c r="CW14" s="35"/>
      <c r="CX14" s="35"/>
      <c r="CY14" s="35"/>
      <c r="CZ14" s="35"/>
      <c r="DA14" s="35"/>
      <c r="DB14" s="35"/>
      <c r="DC14" s="35"/>
      <c r="DD14" s="35"/>
      <c r="DE14" s="35"/>
      <c r="DF14" s="35"/>
      <c r="DG14" s="35"/>
      <c r="DH14" s="35"/>
      <c r="DI14" s="35"/>
      <c r="DJ14" s="35"/>
      <c r="DK14" s="35"/>
      <c r="DL14" s="35"/>
      <c r="DM14" s="35"/>
      <c r="DN14" s="35"/>
      <c r="DO14" s="35"/>
      <c r="DP14" s="35"/>
      <c r="DQ14" s="35"/>
      <c r="DR14" s="35"/>
      <c r="DS14" s="35"/>
      <c r="DT14" s="35"/>
      <c r="DU14" s="35"/>
      <c r="DV14" s="35"/>
      <c r="DW14" s="35"/>
      <c r="DX14" s="35"/>
      <c r="DY14" s="35"/>
      <c r="DZ14" s="35"/>
      <c r="EA14" s="35"/>
      <c r="EB14" s="35"/>
      <c r="EC14" s="35"/>
      <c r="ED14" s="35"/>
      <c r="EE14" s="35"/>
      <c r="EF14" s="35"/>
      <c r="EG14" s="35"/>
      <c r="EH14" s="35"/>
      <c r="EI14" s="35"/>
      <c r="EJ14" s="35"/>
      <c r="EK14" s="35"/>
      <c r="EL14" s="35"/>
      <c r="EM14" s="35"/>
      <c r="EN14" s="35"/>
      <c r="EO14" s="35"/>
      <c r="EP14" s="35"/>
      <c r="EQ14" s="35"/>
      <c r="ER14" s="35"/>
      <c r="ES14" s="35"/>
      <c r="ET14" s="35"/>
      <c r="EU14" s="35"/>
      <c r="EV14" s="35"/>
      <c r="EW14" s="35"/>
      <c r="EX14" s="35"/>
      <c r="EY14" s="35"/>
      <c r="EZ14" s="35"/>
      <c r="FA14" s="35"/>
      <c r="FB14" s="35"/>
      <c r="FC14" s="35"/>
      <c r="FD14" s="35"/>
      <c r="FE14" s="35"/>
      <c r="FF14" s="35"/>
      <c r="FG14" s="35"/>
      <c r="FH14" s="35"/>
      <c r="FI14" s="35"/>
      <c r="FJ14" s="35"/>
      <c r="FK14" s="35"/>
      <c r="FL14" s="35"/>
      <c r="FM14" s="35"/>
      <c r="FN14" s="35"/>
      <c r="FO14" s="35"/>
      <c r="FP14" s="35"/>
      <c r="FQ14" s="35"/>
      <c r="FR14" s="35"/>
      <c r="FS14" s="35"/>
      <c r="FT14" s="35"/>
      <c r="FU14" s="35"/>
    </row>
    <row r="15" spans="1:279" s="237" customFormat="1" ht="15" customHeight="1" x14ac:dyDescent="0.2">
      <c r="A15" s="559">
        <f>'Mapa Final'!A15</f>
        <v>2</v>
      </c>
      <c r="B15" s="562" t="str">
        <f>'Mapa Final'!B15</f>
        <v>No realización de Audiencias</v>
      </c>
      <c r="C15" s="562" t="str">
        <f>'Mapa Final'!C15</f>
        <v>Vulneración de los derechos fundamentales de los ciudadanos</v>
      </c>
      <c r="D15" s="562" t="str">
        <f>'Mapa Final'!D15</f>
        <v>1.Inasistencia de las partes interesadas.
2.Programación de audiencias sin tener en cuenta tiempos de duración para su realización.
3.Falta de comunicación oportuna o errores en la notificación a las partes interesadas externas
4.Carencia de internet y  conectividad adecuada para los  equipos en las sedes judiciales y salas de audiencias.
5.Desactualización de la información suministrada por el usuario para la debida citación.
6. Falta de herramientas tecnológicas que permitan el buen desarrollo de la audiencia (Sistema de Grabación, Software, Hardware etc.)</v>
      </c>
      <c r="E15" s="565" t="str">
        <f>'Mapa Final'!E15</f>
        <v>Inasistencia de las partes interesadas para la realización de las audiencias.</v>
      </c>
      <c r="F15" s="565" t="str">
        <f>'Mapa Final'!F15</f>
        <v>Posibilidad de vulneración de los derechos fundamentales de los ciudadanos  debido al Incumplimiento de las partes interesadas para la realización de las audiencias.</v>
      </c>
      <c r="G15" s="565" t="str">
        <f>'Mapa Final'!G15</f>
        <v>Usuarios, productos y prácticas organizacionales</v>
      </c>
      <c r="H15" s="571" t="str">
        <f>'Mapa Final'!I15</f>
        <v>Muy Alta</v>
      </c>
      <c r="I15" s="574" t="str">
        <f>'Mapa Final'!L15</f>
        <v>Mayor</v>
      </c>
      <c r="J15" s="583" t="str">
        <f>'Mapa Final'!N15</f>
        <v xml:space="preserve">Alto </v>
      </c>
      <c r="K15" s="580" t="str">
        <f>'Mapa Final'!AA15</f>
        <v>Media</v>
      </c>
      <c r="L15" s="580" t="str">
        <f>'Mapa Final'!AE15</f>
        <v>Mayor</v>
      </c>
      <c r="M15" s="577" t="str">
        <f>'Mapa Final'!AG15</f>
        <v xml:space="preserve">Alto </v>
      </c>
      <c r="N15" s="580" t="str">
        <f>'Mapa Final'!AH15</f>
        <v>Evitar</v>
      </c>
      <c r="O15" s="568"/>
      <c r="P15" s="568"/>
      <c r="Q15" s="568"/>
      <c r="R15" s="568"/>
      <c r="S15" s="568"/>
      <c r="T15" s="568"/>
      <c r="U15" s="568"/>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5"/>
      <c r="BK15" s="35"/>
      <c r="BL15" s="35"/>
      <c r="BM15" s="35"/>
      <c r="BN15" s="35"/>
      <c r="BO15" s="35"/>
      <c r="BP15" s="35"/>
      <c r="BQ15" s="35"/>
      <c r="BR15" s="35"/>
      <c r="BS15" s="35"/>
      <c r="BT15" s="35"/>
      <c r="BU15" s="35"/>
      <c r="BV15" s="35"/>
      <c r="BW15" s="35"/>
      <c r="BX15" s="35"/>
      <c r="BY15" s="35"/>
      <c r="BZ15" s="35"/>
      <c r="CA15" s="35"/>
      <c r="CB15" s="35"/>
      <c r="CC15" s="35"/>
      <c r="CD15" s="35"/>
      <c r="CE15" s="35"/>
      <c r="CF15" s="35"/>
      <c r="CG15" s="35"/>
      <c r="CH15" s="35"/>
      <c r="CI15" s="35"/>
      <c r="CJ15" s="35"/>
      <c r="CK15" s="35"/>
      <c r="CL15" s="35"/>
      <c r="CM15" s="35"/>
      <c r="CN15" s="35"/>
      <c r="CO15" s="35"/>
      <c r="CP15" s="35"/>
      <c r="CQ15" s="35"/>
      <c r="CR15" s="35"/>
      <c r="CS15" s="35"/>
      <c r="CT15" s="35"/>
      <c r="CU15" s="35"/>
      <c r="CV15" s="35"/>
      <c r="CW15" s="35"/>
      <c r="CX15" s="35"/>
      <c r="CY15" s="35"/>
      <c r="CZ15" s="35"/>
      <c r="DA15" s="35"/>
      <c r="DB15" s="35"/>
      <c r="DC15" s="35"/>
      <c r="DD15" s="35"/>
      <c r="DE15" s="35"/>
      <c r="DF15" s="35"/>
      <c r="DG15" s="35"/>
      <c r="DH15" s="35"/>
      <c r="DI15" s="35"/>
      <c r="DJ15" s="35"/>
      <c r="DK15" s="35"/>
      <c r="DL15" s="35"/>
      <c r="DM15" s="35"/>
      <c r="DN15" s="35"/>
      <c r="DO15" s="35"/>
      <c r="DP15" s="35"/>
      <c r="DQ15" s="35"/>
      <c r="DR15" s="35"/>
      <c r="DS15" s="35"/>
      <c r="DT15" s="35"/>
      <c r="DU15" s="35"/>
      <c r="DV15" s="35"/>
      <c r="DW15" s="35"/>
      <c r="DX15" s="35"/>
      <c r="DY15" s="35"/>
      <c r="DZ15" s="35"/>
      <c r="EA15" s="35"/>
      <c r="EB15" s="35"/>
      <c r="EC15" s="35"/>
      <c r="ED15" s="35"/>
      <c r="EE15" s="35"/>
      <c r="EF15" s="35"/>
      <c r="EG15" s="35"/>
      <c r="EH15" s="35"/>
      <c r="EI15" s="35"/>
      <c r="EJ15" s="35"/>
      <c r="EK15" s="35"/>
      <c r="EL15" s="35"/>
      <c r="EM15" s="35"/>
      <c r="EN15" s="35"/>
      <c r="EO15" s="35"/>
      <c r="EP15" s="35"/>
      <c r="EQ15" s="35"/>
      <c r="ER15" s="35"/>
      <c r="ES15" s="35"/>
      <c r="ET15" s="35"/>
      <c r="EU15" s="35"/>
      <c r="EV15" s="35"/>
      <c r="EW15" s="35"/>
      <c r="EX15" s="35"/>
      <c r="EY15" s="35"/>
      <c r="EZ15" s="35"/>
      <c r="FA15" s="35"/>
      <c r="FB15" s="35"/>
      <c r="FC15" s="35"/>
      <c r="FD15" s="35"/>
      <c r="FE15" s="35"/>
      <c r="FF15" s="35"/>
      <c r="FG15" s="35"/>
      <c r="FH15" s="35"/>
      <c r="FI15" s="35"/>
      <c r="FJ15" s="35"/>
      <c r="FK15" s="35"/>
      <c r="FL15" s="35"/>
      <c r="FM15" s="35"/>
      <c r="FN15" s="35"/>
      <c r="FO15" s="35"/>
      <c r="FP15" s="35"/>
      <c r="FQ15" s="35"/>
      <c r="FR15" s="35"/>
      <c r="FS15" s="35"/>
      <c r="FT15" s="35"/>
      <c r="FU15" s="35"/>
    </row>
    <row r="16" spans="1:279" s="237" customFormat="1" ht="13.5" customHeight="1" x14ac:dyDescent="0.2">
      <c r="A16" s="560"/>
      <c r="B16" s="563"/>
      <c r="C16" s="563"/>
      <c r="D16" s="563"/>
      <c r="E16" s="566"/>
      <c r="F16" s="566"/>
      <c r="G16" s="566"/>
      <c r="H16" s="572"/>
      <c r="I16" s="575"/>
      <c r="J16" s="584"/>
      <c r="K16" s="581"/>
      <c r="L16" s="581"/>
      <c r="M16" s="578"/>
      <c r="N16" s="581"/>
      <c r="O16" s="569"/>
      <c r="P16" s="569"/>
      <c r="Q16" s="569"/>
      <c r="R16" s="569"/>
      <c r="S16" s="569"/>
      <c r="T16" s="569"/>
      <c r="U16" s="569"/>
      <c r="V16" s="35"/>
      <c r="W16" s="35"/>
      <c r="X16" s="35"/>
      <c r="Y16" s="35"/>
      <c r="Z16" s="35"/>
      <c r="AA16" s="35"/>
      <c r="AB16" s="35"/>
      <c r="AC16" s="35"/>
      <c r="AD16" s="35"/>
      <c r="AE16" s="35"/>
      <c r="AF16" s="35"/>
      <c r="AG16" s="35"/>
      <c r="AH16" s="35"/>
      <c r="AI16" s="35"/>
      <c r="AJ16" s="35"/>
      <c r="AK16" s="35"/>
      <c r="AL16" s="35"/>
      <c r="AM16" s="35"/>
      <c r="AN16" s="35"/>
      <c r="AO16" s="35"/>
      <c r="AP16" s="35"/>
      <c r="AQ16" s="35"/>
      <c r="AR16" s="35"/>
      <c r="AS16" s="35"/>
      <c r="AT16" s="35"/>
      <c r="AU16" s="35"/>
      <c r="AV16" s="35"/>
      <c r="AW16" s="35"/>
      <c r="AX16" s="35"/>
      <c r="AY16" s="35"/>
      <c r="AZ16" s="35"/>
      <c r="BA16" s="35"/>
      <c r="BB16" s="35"/>
      <c r="BC16" s="35"/>
      <c r="BD16" s="35"/>
      <c r="BE16" s="35"/>
      <c r="BF16" s="35"/>
      <c r="BG16" s="35"/>
      <c r="BH16" s="35"/>
      <c r="BI16" s="35"/>
      <c r="BJ16" s="35"/>
      <c r="BK16" s="35"/>
      <c r="BL16" s="35"/>
      <c r="BM16" s="35"/>
      <c r="BN16" s="35"/>
      <c r="BO16" s="35"/>
      <c r="BP16" s="35"/>
      <c r="BQ16" s="35"/>
      <c r="BR16" s="35"/>
      <c r="BS16" s="35"/>
      <c r="BT16" s="35"/>
      <c r="BU16" s="35"/>
      <c r="BV16" s="35"/>
      <c r="BW16" s="35"/>
      <c r="BX16" s="35"/>
      <c r="BY16" s="35"/>
      <c r="BZ16" s="35"/>
      <c r="CA16" s="35"/>
      <c r="CB16" s="35"/>
      <c r="CC16" s="35"/>
      <c r="CD16" s="35"/>
      <c r="CE16" s="35"/>
      <c r="CF16" s="35"/>
      <c r="CG16" s="35"/>
      <c r="CH16" s="35"/>
      <c r="CI16" s="35"/>
      <c r="CJ16" s="35"/>
      <c r="CK16" s="35"/>
      <c r="CL16" s="35"/>
      <c r="CM16" s="35"/>
      <c r="CN16" s="35"/>
      <c r="CO16" s="35"/>
      <c r="CP16" s="35"/>
      <c r="CQ16" s="35"/>
      <c r="CR16" s="35"/>
      <c r="CS16" s="35"/>
      <c r="CT16" s="35"/>
      <c r="CU16" s="35"/>
      <c r="CV16" s="35"/>
      <c r="CW16" s="35"/>
      <c r="CX16" s="35"/>
      <c r="CY16" s="35"/>
      <c r="CZ16" s="35"/>
      <c r="DA16" s="35"/>
      <c r="DB16" s="35"/>
      <c r="DC16" s="35"/>
      <c r="DD16" s="35"/>
      <c r="DE16" s="35"/>
      <c r="DF16" s="35"/>
      <c r="DG16" s="35"/>
      <c r="DH16" s="35"/>
      <c r="DI16" s="35"/>
      <c r="DJ16" s="35"/>
      <c r="DK16" s="35"/>
      <c r="DL16" s="35"/>
      <c r="DM16" s="35"/>
      <c r="DN16" s="35"/>
      <c r="DO16" s="35"/>
      <c r="DP16" s="35"/>
      <c r="DQ16" s="35"/>
      <c r="DR16" s="35"/>
      <c r="DS16" s="35"/>
      <c r="DT16" s="35"/>
      <c r="DU16" s="35"/>
      <c r="DV16" s="35"/>
      <c r="DW16" s="35"/>
      <c r="DX16" s="35"/>
      <c r="DY16" s="35"/>
      <c r="DZ16" s="35"/>
      <c r="EA16" s="35"/>
      <c r="EB16" s="35"/>
      <c r="EC16" s="35"/>
      <c r="ED16" s="35"/>
      <c r="EE16" s="35"/>
      <c r="EF16" s="35"/>
      <c r="EG16" s="35"/>
      <c r="EH16" s="35"/>
      <c r="EI16" s="35"/>
      <c r="EJ16" s="35"/>
      <c r="EK16" s="35"/>
      <c r="EL16" s="35"/>
      <c r="EM16" s="35"/>
      <c r="EN16" s="35"/>
      <c r="EO16" s="35"/>
      <c r="EP16" s="35"/>
      <c r="EQ16" s="35"/>
      <c r="ER16" s="35"/>
      <c r="ES16" s="35"/>
      <c r="ET16" s="35"/>
      <c r="EU16" s="35"/>
      <c r="EV16" s="35"/>
      <c r="EW16" s="35"/>
      <c r="EX16" s="35"/>
      <c r="EY16" s="35"/>
      <c r="EZ16" s="35"/>
      <c r="FA16" s="35"/>
      <c r="FB16" s="35"/>
      <c r="FC16" s="35"/>
      <c r="FD16" s="35"/>
      <c r="FE16" s="35"/>
      <c r="FF16" s="35"/>
      <c r="FG16" s="35"/>
      <c r="FH16" s="35"/>
      <c r="FI16" s="35"/>
      <c r="FJ16" s="35"/>
      <c r="FK16" s="35"/>
      <c r="FL16" s="35"/>
      <c r="FM16" s="35"/>
      <c r="FN16" s="35"/>
      <c r="FO16" s="35"/>
      <c r="FP16" s="35"/>
      <c r="FQ16" s="35"/>
      <c r="FR16" s="35"/>
      <c r="FS16" s="35"/>
      <c r="FT16" s="35"/>
      <c r="FU16" s="35"/>
    </row>
    <row r="17" spans="1:177" s="237" customFormat="1" ht="13.5" customHeight="1" x14ac:dyDescent="0.2">
      <c r="A17" s="560"/>
      <c r="B17" s="563"/>
      <c r="C17" s="563"/>
      <c r="D17" s="563"/>
      <c r="E17" s="566"/>
      <c r="F17" s="566"/>
      <c r="G17" s="566"/>
      <c r="H17" s="572"/>
      <c r="I17" s="575"/>
      <c r="J17" s="584"/>
      <c r="K17" s="581"/>
      <c r="L17" s="581"/>
      <c r="M17" s="578"/>
      <c r="N17" s="581"/>
      <c r="O17" s="569"/>
      <c r="P17" s="569"/>
      <c r="Q17" s="569"/>
      <c r="R17" s="569"/>
      <c r="S17" s="569"/>
      <c r="T17" s="569"/>
      <c r="U17" s="569"/>
      <c r="V17" s="35"/>
      <c r="W17" s="35"/>
      <c r="X17" s="35"/>
      <c r="Y17" s="35"/>
      <c r="Z17" s="35"/>
      <c r="AA17" s="35"/>
      <c r="AB17" s="35"/>
      <c r="AC17" s="35"/>
      <c r="AD17" s="35"/>
      <c r="AE17" s="35"/>
      <c r="AF17" s="35"/>
      <c r="AG17" s="35"/>
      <c r="AH17" s="35"/>
      <c r="AI17" s="35"/>
      <c r="AJ17" s="35"/>
      <c r="AK17" s="35"/>
      <c r="AL17" s="35"/>
      <c r="AM17" s="35"/>
      <c r="AN17" s="35"/>
      <c r="AO17" s="35"/>
      <c r="AP17" s="35"/>
      <c r="AQ17" s="35"/>
      <c r="AR17" s="35"/>
      <c r="AS17" s="35"/>
      <c r="AT17" s="35"/>
      <c r="AU17" s="35"/>
      <c r="AV17" s="35"/>
      <c r="AW17" s="35"/>
      <c r="AX17" s="35"/>
      <c r="AY17" s="35"/>
      <c r="AZ17" s="35"/>
      <c r="BA17" s="35"/>
      <c r="BB17" s="35"/>
      <c r="BC17" s="35"/>
      <c r="BD17" s="35"/>
      <c r="BE17" s="35"/>
      <c r="BF17" s="35"/>
      <c r="BG17" s="35"/>
      <c r="BH17" s="35"/>
      <c r="BI17" s="35"/>
      <c r="BJ17" s="35"/>
      <c r="BK17" s="35"/>
      <c r="BL17" s="35"/>
      <c r="BM17" s="35"/>
      <c r="BN17" s="35"/>
      <c r="BO17" s="35"/>
      <c r="BP17" s="35"/>
      <c r="BQ17" s="35"/>
      <c r="BR17" s="35"/>
      <c r="BS17" s="35"/>
      <c r="BT17" s="35"/>
      <c r="BU17" s="35"/>
      <c r="BV17" s="35"/>
      <c r="BW17" s="35"/>
      <c r="BX17" s="35"/>
      <c r="BY17" s="35"/>
      <c r="BZ17" s="35"/>
      <c r="CA17" s="35"/>
      <c r="CB17" s="35"/>
      <c r="CC17" s="35"/>
      <c r="CD17" s="35"/>
      <c r="CE17" s="35"/>
      <c r="CF17" s="35"/>
      <c r="CG17" s="35"/>
      <c r="CH17" s="35"/>
      <c r="CI17" s="35"/>
      <c r="CJ17" s="35"/>
      <c r="CK17" s="35"/>
      <c r="CL17" s="35"/>
      <c r="CM17" s="35"/>
      <c r="CN17" s="35"/>
      <c r="CO17" s="35"/>
      <c r="CP17" s="35"/>
      <c r="CQ17" s="35"/>
      <c r="CR17" s="35"/>
      <c r="CS17" s="35"/>
      <c r="CT17" s="35"/>
      <c r="CU17" s="35"/>
      <c r="CV17" s="35"/>
      <c r="CW17" s="35"/>
      <c r="CX17" s="35"/>
      <c r="CY17" s="35"/>
      <c r="CZ17" s="35"/>
      <c r="DA17" s="35"/>
      <c r="DB17" s="35"/>
      <c r="DC17" s="35"/>
      <c r="DD17" s="35"/>
      <c r="DE17" s="35"/>
      <c r="DF17" s="35"/>
      <c r="DG17" s="35"/>
      <c r="DH17" s="35"/>
      <c r="DI17" s="35"/>
      <c r="DJ17" s="35"/>
      <c r="DK17" s="35"/>
      <c r="DL17" s="35"/>
      <c r="DM17" s="35"/>
      <c r="DN17" s="35"/>
      <c r="DO17" s="35"/>
      <c r="DP17" s="35"/>
      <c r="DQ17" s="35"/>
      <c r="DR17" s="35"/>
      <c r="DS17" s="35"/>
      <c r="DT17" s="35"/>
      <c r="DU17" s="35"/>
      <c r="DV17" s="35"/>
      <c r="DW17" s="35"/>
      <c r="DX17" s="35"/>
      <c r="DY17" s="35"/>
      <c r="DZ17" s="35"/>
      <c r="EA17" s="35"/>
      <c r="EB17" s="35"/>
      <c r="EC17" s="35"/>
      <c r="ED17" s="35"/>
      <c r="EE17" s="35"/>
      <c r="EF17" s="35"/>
      <c r="EG17" s="35"/>
      <c r="EH17" s="35"/>
      <c r="EI17" s="35"/>
      <c r="EJ17" s="35"/>
      <c r="EK17" s="35"/>
      <c r="EL17" s="35"/>
      <c r="EM17" s="35"/>
      <c r="EN17" s="35"/>
      <c r="EO17" s="35"/>
      <c r="EP17" s="35"/>
      <c r="EQ17" s="35"/>
      <c r="ER17" s="35"/>
      <c r="ES17" s="35"/>
      <c r="ET17" s="35"/>
      <c r="EU17" s="35"/>
      <c r="EV17" s="35"/>
      <c r="EW17" s="35"/>
      <c r="EX17" s="35"/>
      <c r="EY17" s="35"/>
      <c r="EZ17" s="35"/>
      <c r="FA17" s="35"/>
      <c r="FB17" s="35"/>
      <c r="FC17" s="35"/>
      <c r="FD17" s="35"/>
      <c r="FE17" s="35"/>
      <c r="FF17" s="35"/>
      <c r="FG17" s="35"/>
      <c r="FH17" s="35"/>
      <c r="FI17" s="35"/>
      <c r="FJ17" s="35"/>
      <c r="FK17" s="35"/>
      <c r="FL17" s="35"/>
      <c r="FM17" s="35"/>
      <c r="FN17" s="35"/>
      <c r="FO17" s="35"/>
      <c r="FP17" s="35"/>
      <c r="FQ17" s="35"/>
      <c r="FR17" s="35"/>
      <c r="FS17" s="35"/>
      <c r="FT17" s="35"/>
      <c r="FU17" s="35"/>
    </row>
    <row r="18" spans="1:177" s="237" customFormat="1" ht="13.5" customHeight="1" x14ac:dyDescent="0.2">
      <c r="A18" s="560"/>
      <c r="B18" s="563"/>
      <c r="C18" s="563"/>
      <c r="D18" s="563"/>
      <c r="E18" s="566"/>
      <c r="F18" s="566"/>
      <c r="G18" s="566"/>
      <c r="H18" s="572"/>
      <c r="I18" s="575"/>
      <c r="J18" s="584"/>
      <c r="K18" s="581"/>
      <c r="L18" s="581"/>
      <c r="M18" s="578"/>
      <c r="N18" s="581"/>
      <c r="O18" s="569"/>
      <c r="P18" s="569"/>
      <c r="Q18" s="569"/>
      <c r="R18" s="569"/>
      <c r="S18" s="569"/>
      <c r="T18" s="569"/>
      <c r="U18" s="569"/>
      <c r="V18" s="35"/>
      <c r="W18" s="35"/>
      <c r="X18" s="35"/>
      <c r="Y18" s="35"/>
      <c r="Z18" s="35"/>
      <c r="AA18" s="35"/>
      <c r="AB18" s="35"/>
      <c r="AC18" s="35"/>
      <c r="AD18" s="35"/>
      <c r="AE18" s="35"/>
      <c r="AF18" s="35"/>
      <c r="AG18" s="35"/>
      <c r="AH18" s="35"/>
      <c r="AI18" s="35"/>
      <c r="AJ18" s="35"/>
      <c r="AK18" s="35"/>
      <c r="AL18" s="35"/>
      <c r="AM18" s="35"/>
      <c r="AN18" s="35"/>
      <c r="AO18" s="35"/>
      <c r="AP18" s="35"/>
      <c r="AQ18" s="35"/>
      <c r="AR18" s="35"/>
      <c r="AS18" s="35"/>
      <c r="AT18" s="35"/>
      <c r="AU18" s="35"/>
      <c r="AV18" s="35"/>
      <c r="AW18" s="35"/>
      <c r="AX18" s="35"/>
      <c r="AY18" s="35"/>
      <c r="AZ18" s="35"/>
      <c r="BA18" s="35"/>
      <c r="BB18" s="35"/>
      <c r="BC18" s="35"/>
      <c r="BD18" s="35"/>
      <c r="BE18" s="35"/>
      <c r="BF18" s="35"/>
      <c r="BG18" s="35"/>
      <c r="BH18" s="35"/>
      <c r="BI18" s="35"/>
      <c r="BJ18" s="35"/>
      <c r="BK18" s="35"/>
      <c r="BL18" s="35"/>
      <c r="BM18" s="35"/>
      <c r="BN18" s="35"/>
      <c r="BO18" s="35"/>
      <c r="BP18" s="35"/>
      <c r="BQ18" s="35"/>
      <c r="BR18" s="35"/>
      <c r="BS18" s="35"/>
      <c r="BT18" s="35"/>
      <c r="BU18" s="35"/>
      <c r="BV18" s="35"/>
      <c r="BW18" s="35"/>
      <c r="BX18" s="35"/>
      <c r="BY18" s="35"/>
      <c r="BZ18" s="35"/>
      <c r="CA18" s="35"/>
      <c r="CB18" s="35"/>
      <c r="CC18" s="35"/>
      <c r="CD18" s="35"/>
      <c r="CE18" s="35"/>
      <c r="CF18" s="35"/>
      <c r="CG18" s="35"/>
      <c r="CH18" s="35"/>
      <c r="CI18" s="35"/>
      <c r="CJ18" s="35"/>
      <c r="CK18" s="35"/>
      <c r="CL18" s="35"/>
      <c r="CM18" s="35"/>
      <c r="CN18" s="35"/>
      <c r="CO18" s="35"/>
      <c r="CP18" s="35"/>
      <c r="CQ18" s="35"/>
      <c r="CR18" s="35"/>
      <c r="CS18" s="35"/>
      <c r="CT18" s="35"/>
      <c r="CU18" s="35"/>
      <c r="CV18" s="35"/>
      <c r="CW18" s="35"/>
      <c r="CX18" s="35"/>
      <c r="CY18" s="35"/>
      <c r="CZ18" s="35"/>
      <c r="DA18" s="35"/>
      <c r="DB18" s="35"/>
      <c r="DC18" s="35"/>
      <c r="DD18" s="35"/>
      <c r="DE18" s="35"/>
      <c r="DF18" s="35"/>
      <c r="DG18" s="35"/>
      <c r="DH18" s="35"/>
      <c r="DI18" s="35"/>
      <c r="DJ18" s="35"/>
      <c r="DK18" s="35"/>
      <c r="DL18" s="35"/>
      <c r="DM18" s="35"/>
      <c r="DN18" s="35"/>
      <c r="DO18" s="35"/>
      <c r="DP18" s="35"/>
      <c r="DQ18" s="35"/>
      <c r="DR18" s="35"/>
      <c r="DS18" s="35"/>
      <c r="DT18" s="35"/>
      <c r="DU18" s="35"/>
      <c r="DV18" s="35"/>
      <c r="DW18" s="35"/>
      <c r="DX18" s="35"/>
      <c r="DY18" s="35"/>
      <c r="DZ18" s="35"/>
      <c r="EA18" s="35"/>
      <c r="EB18" s="35"/>
      <c r="EC18" s="35"/>
      <c r="ED18" s="35"/>
      <c r="EE18" s="35"/>
      <c r="EF18" s="35"/>
      <c r="EG18" s="35"/>
      <c r="EH18" s="35"/>
      <c r="EI18" s="35"/>
      <c r="EJ18" s="35"/>
      <c r="EK18" s="35"/>
      <c r="EL18" s="35"/>
      <c r="EM18" s="35"/>
      <c r="EN18" s="35"/>
      <c r="EO18" s="35"/>
      <c r="EP18" s="35"/>
      <c r="EQ18" s="35"/>
      <c r="ER18" s="35"/>
      <c r="ES18" s="35"/>
      <c r="ET18" s="35"/>
      <c r="EU18" s="35"/>
      <c r="EV18" s="35"/>
      <c r="EW18" s="35"/>
      <c r="EX18" s="35"/>
      <c r="EY18" s="35"/>
      <c r="EZ18" s="35"/>
      <c r="FA18" s="35"/>
      <c r="FB18" s="35"/>
      <c r="FC18" s="35"/>
      <c r="FD18" s="35"/>
      <c r="FE18" s="35"/>
      <c r="FF18" s="35"/>
      <c r="FG18" s="35"/>
      <c r="FH18" s="35"/>
      <c r="FI18" s="35"/>
      <c r="FJ18" s="35"/>
      <c r="FK18" s="35"/>
      <c r="FL18" s="35"/>
      <c r="FM18" s="35"/>
      <c r="FN18" s="35"/>
      <c r="FO18" s="35"/>
      <c r="FP18" s="35"/>
      <c r="FQ18" s="35"/>
      <c r="FR18" s="35"/>
      <c r="FS18" s="35"/>
      <c r="FT18" s="35"/>
      <c r="FU18" s="35"/>
    </row>
    <row r="19" spans="1:177" s="237" customFormat="1" ht="255.75" customHeight="1" thickBot="1" x14ac:dyDescent="0.25">
      <c r="A19" s="561"/>
      <c r="B19" s="564"/>
      <c r="C19" s="564"/>
      <c r="D19" s="564"/>
      <c r="E19" s="567"/>
      <c r="F19" s="567"/>
      <c r="G19" s="567"/>
      <c r="H19" s="573"/>
      <c r="I19" s="576"/>
      <c r="J19" s="585"/>
      <c r="K19" s="582"/>
      <c r="L19" s="582"/>
      <c r="M19" s="579"/>
      <c r="N19" s="582"/>
      <c r="O19" s="570"/>
      <c r="P19" s="570"/>
      <c r="Q19" s="570"/>
      <c r="R19" s="570"/>
      <c r="S19" s="570"/>
      <c r="T19" s="570"/>
      <c r="U19" s="570"/>
      <c r="V19" s="35"/>
      <c r="W19" s="35"/>
      <c r="X19" s="35"/>
      <c r="Y19" s="35"/>
      <c r="Z19" s="35"/>
      <c r="AA19" s="35"/>
      <c r="AB19" s="35"/>
      <c r="AC19" s="35"/>
      <c r="AD19" s="35"/>
      <c r="AE19" s="35"/>
      <c r="AF19" s="35"/>
      <c r="AG19" s="35"/>
      <c r="AH19" s="35"/>
      <c r="AI19" s="35"/>
      <c r="AJ19" s="35"/>
      <c r="AK19" s="35"/>
      <c r="AL19" s="35"/>
      <c r="AM19" s="35"/>
      <c r="AN19" s="35"/>
      <c r="AO19" s="35"/>
      <c r="AP19" s="35"/>
      <c r="AQ19" s="35"/>
      <c r="AR19" s="35"/>
      <c r="AS19" s="35"/>
      <c r="AT19" s="35"/>
      <c r="AU19" s="35"/>
      <c r="AV19" s="35"/>
      <c r="AW19" s="35"/>
      <c r="AX19" s="35"/>
      <c r="AY19" s="35"/>
      <c r="AZ19" s="35"/>
      <c r="BA19" s="35"/>
      <c r="BB19" s="35"/>
      <c r="BC19" s="35"/>
      <c r="BD19" s="35"/>
      <c r="BE19" s="35"/>
      <c r="BF19" s="35"/>
      <c r="BG19" s="35"/>
      <c r="BH19" s="35"/>
      <c r="BI19" s="35"/>
      <c r="BJ19" s="35"/>
      <c r="BK19" s="35"/>
      <c r="BL19" s="35"/>
      <c r="BM19" s="35"/>
      <c r="BN19" s="35"/>
      <c r="BO19" s="35"/>
      <c r="BP19" s="35"/>
      <c r="BQ19" s="35"/>
      <c r="BR19" s="35"/>
      <c r="BS19" s="35"/>
      <c r="BT19" s="35"/>
      <c r="BU19" s="35"/>
      <c r="BV19" s="35"/>
      <c r="BW19" s="35"/>
      <c r="BX19" s="35"/>
      <c r="BY19" s="35"/>
      <c r="BZ19" s="35"/>
      <c r="CA19" s="35"/>
      <c r="CB19" s="35"/>
      <c r="CC19" s="35"/>
      <c r="CD19" s="35"/>
      <c r="CE19" s="35"/>
      <c r="CF19" s="35"/>
      <c r="CG19" s="35"/>
      <c r="CH19" s="35"/>
      <c r="CI19" s="35"/>
      <c r="CJ19" s="35"/>
      <c r="CK19" s="35"/>
      <c r="CL19" s="35"/>
      <c r="CM19" s="35"/>
      <c r="CN19" s="35"/>
      <c r="CO19" s="35"/>
      <c r="CP19" s="35"/>
      <c r="CQ19" s="35"/>
      <c r="CR19" s="35"/>
      <c r="CS19" s="35"/>
      <c r="CT19" s="35"/>
      <c r="CU19" s="35"/>
      <c r="CV19" s="35"/>
      <c r="CW19" s="35"/>
      <c r="CX19" s="35"/>
      <c r="CY19" s="35"/>
      <c r="CZ19" s="35"/>
      <c r="DA19" s="35"/>
      <c r="DB19" s="35"/>
      <c r="DC19" s="35"/>
      <c r="DD19" s="35"/>
      <c r="DE19" s="35"/>
      <c r="DF19" s="35"/>
      <c r="DG19" s="35"/>
      <c r="DH19" s="35"/>
      <c r="DI19" s="35"/>
      <c r="DJ19" s="35"/>
      <c r="DK19" s="35"/>
      <c r="DL19" s="35"/>
      <c r="DM19" s="35"/>
      <c r="DN19" s="35"/>
      <c r="DO19" s="35"/>
      <c r="DP19" s="35"/>
      <c r="DQ19" s="35"/>
      <c r="DR19" s="35"/>
      <c r="DS19" s="35"/>
      <c r="DT19" s="35"/>
      <c r="DU19" s="35"/>
      <c r="DV19" s="35"/>
      <c r="DW19" s="35"/>
      <c r="DX19" s="35"/>
      <c r="DY19" s="35"/>
      <c r="DZ19" s="35"/>
      <c r="EA19" s="35"/>
      <c r="EB19" s="35"/>
      <c r="EC19" s="35"/>
      <c r="ED19" s="35"/>
      <c r="EE19" s="35"/>
      <c r="EF19" s="35"/>
      <c r="EG19" s="35"/>
      <c r="EH19" s="35"/>
      <c r="EI19" s="35"/>
      <c r="EJ19" s="35"/>
      <c r="EK19" s="35"/>
      <c r="EL19" s="35"/>
      <c r="EM19" s="35"/>
      <c r="EN19" s="35"/>
      <c r="EO19" s="35"/>
      <c r="EP19" s="35"/>
      <c r="EQ19" s="35"/>
      <c r="ER19" s="35"/>
      <c r="ES19" s="35"/>
      <c r="ET19" s="35"/>
      <c r="EU19" s="35"/>
      <c r="EV19" s="35"/>
      <c r="EW19" s="35"/>
      <c r="EX19" s="35"/>
      <c r="EY19" s="35"/>
      <c r="EZ19" s="35"/>
      <c r="FA19" s="35"/>
      <c r="FB19" s="35"/>
      <c r="FC19" s="35"/>
      <c r="FD19" s="35"/>
      <c r="FE19" s="35"/>
      <c r="FF19" s="35"/>
      <c r="FG19" s="35"/>
      <c r="FH19" s="35"/>
      <c r="FI19" s="35"/>
      <c r="FJ19" s="35"/>
      <c r="FK19" s="35"/>
      <c r="FL19" s="35"/>
      <c r="FM19" s="35"/>
      <c r="FN19" s="35"/>
      <c r="FO19" s="35"/>
      <c r="FP19" s="35"/>
      <c r="FQ19" s="35"/>
      <c r="FR19" s="35"/>
      <c r="FS19" s="35"/>
      <c r="FT19" s="35"/>
      <c r="FU19" s="35"/>
    </row>
    <row r="20" spans="1:177" ht="15" customHeight="1" x14ac:dyDescent="0.25">
      <c r="A20" s="559">
        <f>'Mapa Final'!A20</f>
        <v>3</v>
      </c>
      <c r="B20" s="562" t="str">
        <f>'Mapa Final'!B20</f>
        <v xml:space="preserve">Represamiento de procesos Judiciales y/o solicitudes  sin resolver </v>
      </c>
      <c r="C20" s="562" t="str">
        <f>'Mapa Final'!C20</f>
        <v>Afectación en la Prestación del Servicio de Justicia</v>
      </c>
      <c r="D20" s="562" t="str">
        <f>'Mapa Final'!D20</f>
        <v>1.Alto  volumen  de procesos y trámites procesales.
2.Complejidad de los procesos judiciales.
3.Insuficiencia de personal para la carga laboral presentada.
4.Deficiencia en las competencias necesarias del personal asignado. 
5.Insuficiencia o fallas en los equipos (hardware y software) para realizar el trabajo presencial y  virtual.
6.Falta de planeación  para el desarrollo de las tareas propias del despacho y/o centro de servicios.</v>
      </c>
      <c r="E20" s="565" t="str">
        <f>'Mapa Final'!E20</f>
        <v>Alto  volumen  de procesos y  trámites procesales.</v>
      </c>
      <c r="F20" s="565" t="str">
        <f>'Mapa Final'!F20</f>
        <v>Posibilidad de Represamiento de procesos Judiciales y/o solicitudes  sin resolver, debido a alto  volumen  de procesos y  trámites procesales.</v>
      </c>
      <c r="G20" s="565" t="str">
        <f>'Mapa Final'!G20</f>
        <v>Usuarios, productos y prácticas organizacionales</v>
      </c>
      <c r="H20" s="571" t="str">
        <f>'Mapa Final'!I20</f>
        <v>Muy Alta</v>
      </c>
      <c r="I20" s="574" t="str">
        <f>'Mapa Final'!L20</f>
        <v>Moderado</v>
      </c>
      <c r="J20" s="583" t="str">
        <f>'Mapa Final'!N20</f>
        <v xml:space="preserve">Alto </v>
      </c>
      <c r="K20" s="580" t="str">
        <f>'Mapa Final'!AA20</f>
        <v>Media</v>
      </c>
      <c r="L20" s="580" t="str">
        <f>'Mapa Final'!AE20</f>
        <v>Moderado</v>
      </c>
      <c r="M20" s="577" t="str">
        <f>'Mapa Final'!AG20</f>
        <v>Moderado</v>
      </c>
      <c r="N20" s="580" t="str">
        <f>'Mapa Final'!AH20</f>
        <v>Aceptar</v>
      </c>
      <c r="O20" s="568"/>
      <c r="P20" s="568"/>
      <c r="Q20" s="568"/>
      <c r="R20" s="568"/>
      <c r="S20" s="568"/>
      <c r="T20" s="568"/>
      <c r="U20" s="568"/>
      <c r="V20" s="35"/>
      <c r="W20" s="35"/>
    </row>
    <row r="21" spans="1:177" x14ac:dyDescent="0.25">
      <c r="A21" s="560"/>
      <c r="B21" s="563"/>
      <c r="C21" s="563"/>
      <c r="D21" s="563"/>
      <c r="E21" s="566"/>
      <c r="F21" s="566"/>
      <c r="G21" s="566"/>
      <c r="H21" s="572"/>
      <c r="I21" s="575"/>
      <c r="J21" s="584"/>
      <c r="K21" s="581"/>
      <c r="L21" s="581"/>
      <c r="M21" s="578"/>
      <c r="N21" s="581"/>
      <c r="O21" s="569"/>
      <c r="P21" s="569"/>
      <c r="Q21" s="569"/>
      <c r="R21" s="569"/>
      <c r="S21" s="569"/>
      <c r="T21" s="569"/>
      <c r="U21" s="569"/>
      <c r="V21" s="35"/>
      <c r="W21" s="35"/>
    </row>
    <row r="22" spans="1:177" x14ac:dyDescent="0.25">
      <c r="A22" s="560"/>
      <c r="B22" s="563"/>
      <c r="C22" s="563"/>
      <c r="D22" s="563"/>
      <c r="E22" s="566"/>
      <c r="F22" s="566"/>
      <c r="G22" s="566"/>
      <c r="H22" s="572"/>
      <c r="I22" s="575"/>
      <c r="J22" s="584"/>
      <c r="K22" s="581"/>
      <c r="L22" s="581"/>
      <c r="M22" s="578"/>
      <c r="N22" s="581"/>
      <c r="O22" s="569"/>
      <c r="P22" s="569"/>
      <c r="Q22" s="569"/>
      <c r="R22" s="569"/>
      <c r="S22" s="569"/>
      <c r="T22" s="569"/>
      <c r="U22" s="569"/>
      <c r="V22" s="35"/>
      <c r="W22" s="35"/>
    </row>
    <row r="23" spans="1:177" x14ac:dyDescent="0.25">
      <c r="A23" s="560"/>
      <c r="B23" s="563"/>
      <c r="C23" s="563"/>
      <c r="D23" s="563"/>
      <c r="E23" s="566"/>
      <c r="F23" s="566"/>
      <c r="G23" s="566"/>
      <c r="H23" s="572"/>
      <c r="I23" s="575"/>
      <c r="J23" s="584"/>
      <c r="K23" s="581"/>
      <c r="L23" s="581"/>
      <c r="M23" s="578"/>
      <c r="N23" s="581"/>
      <c r="O23" s="569"/>
      <c r="P23" s="569"/>
      <c r="Q23" s="569"/>
      <c r="R23" s="569"/>
      <c r="S23" s="569"/>
      <c r="T23" s="569"/>
      <c r="U23" s="569"/>
      <c r="V23" s="35"/>
      <c r="W23" s="35"/>
    </row>
    <row r="24" spans="1:177" ht="307.5" customHeight="1" thickBot="1" x14ac:dyDescent="0.3">
      <c r="A24" s="561"/>
      <c r="B24" s="564"/>
      <c r="C24" s="564"/>
      <c r="D24" s="564"/>
      <c r="E24" s="567"/>
      <c r="F24" s="567"/>
      <c r="G24" s="567"/>
      <c r="H24" s="573"/>
      <c r="I24" s="576"/>
      <c r="J24" s="585"/>
      <c r="K24" s="582"/>
      <c r="L24" s="582"/>
      <c r="M24" s="579"/>
      <c r="N24" s="582"/>
      <c r="O24" s="570"/>
      <c r="P24" s="570"/>
      <c r="Q24" s="570"/>
      <c r="R24" s="570"/>
      <c r="S24" s="570"/>
      <c r="T24" s="570"/>
      <c r="U24" s="570"/>
      <c r="V24" s="35"/>
      <c r="W24" s="35"/>
    </row>
    <row r="25" spans="1:177" ht="15" customHeight="1" x14ac:dyDescent="0.25">
      <c r="A25" s="559">
        <f>'Mapa Final'!A25</f>
        <v>4</v>
      </c>
      <c r="B25" s="562" t="str">
        <f>'Mapa Final'!B25</f>
        <v xml:space="preserve">Errores o inconsistencia en la información entregada a las partes interesadas.
</v>
      </c>
      <c r="C25" s="562" t="str">
        <f>'Mapa Final'!C25</f>
        <v>Afectación en la Prestación del Servicio de Justicia</v>
      </c>
      <c r="D25" s="562" t="str">
        <f>'Mapa Final'!D25</f>
        <v xml:space="preserve">1. Errores humanos tales como cambiar o invertir letras, números y cualquier dato importante para busquedas, en nombres, cédulas, CUI, NI, etc. al registrar información en los aplicativos Justicia XXI, aplicativos para elaboración de Comunicaciones, Sistema de estadisticas SIERJU-BI y otros.
2. Falta de control y verificación de la información registrada.
3. Falta de comunicación asertiva con los usuarios internos.
</v>
      </c>
      <c r="E25" s="565" t="str">
        <f>'Mapa Final'!E25</f>
        <v>Falta de control y verificación de la información registrada.</v>
      </c>
      <c r="F25" s="565" t="str">
        <f>'Mapa Final'!F25</f>
        <v>Posibilidad de afectación en la prestación del servicio de Justicia debido a la falta de control y verificación de la información registrada.</v>
      </c>
      <c r="G25" s="565" t="str">
        <f>'Mapa Final'!G25</f>
        <v>Usuarios, productos y prácticas organizacionales</v>
      </c>
      <c r="H25" s="571" t="str">
        <f>'Mapa Final'!I25</f>
        <v>Muy Alta</v>
      </c>
      <c r="I25" s="574" t="str">
        <f>'Mapa Final'!L25</f>
        <v>Moderado</v>
      </c>
      <c r="J25" s="583" t="str">
        <f>'Mapa Final'!N25</f>
        <v xml:space="preserve">Alto </v>
      </c>
      <c r="K25" s="580" t="str">
        <f>'Mapa Final'!AA25</f>
        <v>Media</v>
      </c>
      <c r="L25" s="580" t="str">
        <f>'Mapa Final'!AE25</f>
        <v>Moderado</v>
      </c>
      <c r="M25" s="577" t="str">
        <f>'Mapa Final'!AG25</f>
        <v>Moderado</v>
      </c>
      <c r="N25" s="580" t="str">
        <f>'Mapa Final'!AH25</f>
        <v>Evitar</v>
      </c>
      <c r="O25" s="568"/>
      <c r="P25" s="568"/>
      <c r="Q25" s="568"/>
      <c r="R25" s="568"/>
      <c r="S25" s="568"/>
      <c r="T25" s="568"/>
      <c r="U25" s="568"/>
    </row>
    <row r="26" spans="1:177" x14ac:dyDescent="0.25">
      <c r="A26" s="560"/>
      <c r="B26" s="563"/>
      <c r="C26" s="563"/>
      <c r="D26" s="563"/>
      <c r="E26" s="566"/>
      <c r="F26" s="566"/>
      <c r="G26" s="566"/>
      <c r="H26" s="572"/>
      <c r="I26" s="575"/>
      <c r="J26" s="584"/>
      <c r="K26" s="581"/>
      <c r="L26" s="581"/>
      <c r="M26" s="578"/>
      <c r="N26" s="581"/>
      <c r="O26" s="569"/>
      <c r="P26" s="569"/>
      <c r="Q26" s="569"/>
      <c r="R26" s="569"/>
      <c r="S26" s="569"/>
      <c r="T26" s="569"/>
      <c r="U26" s="569"/>
    </row>
    <row r="27" spans="1:177" x14ac:dyDescent="0.25">
      <c r="A27" s="560"/>
      <c r="B27" s="563"/>
      <c r="C27" s="563"/>
      <c r="D27" s="563"/>
      <c r="E27" s="566"/>
      <c r="F27" s="566"/>
      <c r="G27" s="566"/>
      <c r="H27" s="572"/>
      <c r="I27" s="575"/>
      <c r="J27" s="584"/>
      <c r="K27" s="581"/>
      <c r="L27" s="581"/>
      <c r="M27" s="578"/>
      <c r="N27" s="581"/>
      <c r="O27" s="569"/>
      <c r="P27" s="569"/>
      <c r="Q27" s="569"/>
      <c r="R27" s="569"/>
      <c r="S27" s="569"/>
      <c r="T27" s="569"/>
      <c r="U27" s="569"/>
    </row>
    <row r="28" spans="1:177" x14ac:dyDescent="0.25">
      <c r="A28" s="560"/>
      <c r="B28" s="563"/>
      <c r="C28" s="563"/>
      <c r="D28" s="563"/>
      <c r="E28" s="566"/>
      <c r="F28" s="566"/>
      <c r="G28" s="566"/>
      <c r="H28" s="572"/>
      <c r="I28" s="575"/>
      <c r="J28" s="584"/>
      <c r="K28" s="581"/>
      <c r="L28" s="581"/>
      <c r="M28" s="578"/>
      <c r="N28" s="581"/>
      <c r="O28" s="569"/>
      <c r="P28" s="569"/>
      <c r="Q28" s="569"/>
      <c r="R28" s="569"/>
      <c r="S28" s="569"/>
      <c r="T28" s="569"/>
      <c r="U28" s="569"/>
    </row>
    <row r="29" spans="1:177" ht="254.25" customHeight="1" thickBot="1" x14ac:dyDescent="0.3">
      <c r="A29" s="561"/>
      <c r="B29" s="564"/>
      <c r="C29" s="564"/>
      <c r="D29" s="564"/>
      <c r="E29" s="567"/>
      <c r="F29" s="567"/>
      <c r="G29" s="567"/>
      <c r="H29" s="573"/>
      <c r="I29" s="576"/>
      <c r="J29" s="585"/>
      <c r="K29" s="582"/>
      <c r="L29" s="582"/>
      <c r="M29" s="579"/>
      <c r="N29" s="582"/>
      <c r="O29" s="570"/>
      <c r="P29" s="570"/>
      <c r="Q29" s="570"/>
      <c r="R29" s="570"/>
      <c r="S29" s="570"/>
      <c r="T29" s="570"/>
      <c r="U29" s="570"/>
    </row>
    <row r="30" spans="1:177" ht="15" customHeight="1" x14ac:dyDescent="0.25">
      <c r="A30" s="559">
        <f>'Mapa Final'!A30</f>
        <v>5</v>
      </c>
      <c r="B30" s="562" t="str">
        <f>'Mapa Final'!B30</f>
        <v>Inconsistencias en el reparto de procesos</v>
      </c>
      <c r="C30" s="562" t="str">
        <f>'Mapa Final'!C30</f>
        <v>Reputacional (Corrupción)</v>
      </c>
      <c r="D30" s="562" t="str">
        <f>'Mapa Final'!D30</f>
        <v xml:space="preserve">1. Errores en el diligenciamiento del software para realizar el reparto de procesos.
2.Incumplimiento del procedimiento de reparto.
3.Falencia en la verificación y seguimiento a los repartos realizados.
4. Falta de personal para atender el  volúmen de solicitudes recibidas. 
5. Falta de comunicación y oportunidad para actualizar las novedades de los juzgados.
</v>
      </c>
      <c r="E30" s="565" t="str">
        <f>'Mapa Final'!E30</f>
        <v>Falencia en la verificación y seguimiento a los repartos realizados.</v>
      </c>
      <c r="F30" s="565" t="str">
        <f>'Mapa Final'!F30</f>
        <v>Posibilidad de afectación a la reputación y transparencia debido a falencia en la verificación y seguimiento a los repartos realizados.</v>
      </c>
      <c r="G30" s="565" t="str">
        <f>'Mapa Final'!G30</f>
        <v>Ejecución y Administración de Procesos</v>
      </c>
      <c r="H30" s="571" t="str">
        <f>'Mapa Final'!I30</f>
        <v>Muy Alta</v>
      </c>
      <c r="I30" s="574" t="str">
        <f>'Mapa Final'!L30</f>
        <v>Moderado</v>
      </c>
      <c r="J30" s="583" t="str">
        <f>'Mapa Final'!N30</f>
        <v xml:space="preserve">Alto </v>
      </c>
      <c r="K30" s="580" t="str">
        <f>'Mapa Final'!AA30</f>
        <v>Media</v>
      </c>
      <c r="L30" s="580" t="str">
        <f>'Mapa Final'!AE30</f>
        <v>Moderado</v>
      </c>
      <c r="M30" s="577" t="str">
        <f>'Mapa Final'!AG30</f>
        <v>Moderado</v>
      </c>
      <c r="N30" s="580" t="str">
        <f>'Mapa Final'!AH30</f>
        <v>Evitar</v>
      </c>
      <c r="O30" s="568"/>
      <c r="P30" s="568"/>
      <c r="Q30" s="568"/>
      <c r="R30" s="568"/>
      <c r="S30" s="568"/>
      <c r="T30" s="568"/>
      <c r="U30" s="568"/>
    </row>
    <row r="31" spans="1:177" x14ac:dyDescent="0.25">
      <c r="A31" s="560"/>
      <c r="B31" s="563"/>
      <c r="C31" s="563"/>
      <c r="D31" s="563"/>
      <c r="E31" s="566"/>
      <c r="F31" s="566"/>
      <c r="G31" s="566"/>
      <c r="H31" s="572"/>
      <c r="I31" s="575"/>
      <c r="J31" s="584"/>
      <c r="K31" s="581"/>
      <c r="L31" s="581"/>
      <c r="M31" s="578"/>
      <c r="N31" s="581"/>
      <c r="O31" s="569"/>
      <c r="P31" s="569"/>
      <c r="Q31" s="569"/>
      <c r="R31" s="569"/>
      <c r="S31" s="569"/>
      <c r="T31" s="569"/>
      <c r="U31" s="569"/>
    </row>
    <row r="32" spans="1:177" x14ac:dyDescent="0.25">
      <c r="A32" s="560"/>
      <c r="B32" s="563"/>
      <c r="C32" s="563"/>
      <c r="D32" s="563"/>
      <c r="E32" s="566"/>
      <c r="F32" s="566"/>
      <c r="G32" s="566"/>
      <c r="H32" s="572"/>
      <c r="I32" s="575"/>
      <c r="J32" s="584"/>
      <c r="K32" s="581"/>
      <c r="L32" s="581"/>
      <c r="M32" s="578"/>
      <c r="N32" s="581"/>
      <c r="O32" s="569"/>
      <c r="P32" s="569"/>
      <c r="Q32" s="569"/>
      <c r="R32" s="569"/>
      <c r="S32" s="569"/>
      <c r="T32" s="569"/>
      <c r="U32" s="569"/>
    </row>
    <row r="33" spans="1:21" x14ac:dyDescent="0.25">
      <c r="A33" s="560"/>
      <c r="B33" s="563"/>
      <c r="C33" s="563"/>
      <c r="D33" s="563"/>
      <c r="E33" s="566"/>
      <c r="F33" s="566"/>
      <c r="G33" s="566"/>
      <c r="H33" s="572"/>
      <c r="I33" s="575"/>
      <c r="J33" s="584"/>
      <c r="K33" s="581"/>
      <c r="L33" s="581"/>
      <c r="M33" s="578"/>
      <c r="N33" s="581"/>
      <c r="O33" s="569"/>
      <c r="P33" s="569"/>
      <c r="Q33" s="569"/>
      <c r="R33" s="569"/>
      <c r="S33" s="569"/>
      <c r="T33" s="569"/>
      <c r="U33" s="569"/>
    </row>
    <row r="34" spans="1:21" ht="230.25" customHeight="1" thickBot="1" x14ac:dyDescent="0.3">
      <c r="A34" s="561"/>
      <c r="B34" s="564"/>
      <c r="C34" s="564"/>
      <c r="D34" s="564"/>
      <c r="E34" s="567"/>
      <c r="F34" s="567"/>
      <c r="G34" s="567"/>
      <c r="H34" s="573"/>
      <c r="I34" s="576"/>
      <c r="J34" s="585"/>
      <c r="K34" s="582"/>
      <c r="L34" s="582"/>
      <c r="M34" s="579"/>
      <c r="N34" s="582"/>
      <c r="O34" s="570"/>
      <c r="P34" s="570"/>
      <c r="Q34" s="570"/>
      <c r="R34" s="570"/>
      <c r="S34" s="570"/>
      <c r="T34" s="570"/>
      <c r="U34" s="570"/>
    </row>
    <row r="35" spans="1:21" ht="15" customHeight="1" x14ac:dyDescent="0.25">
      <c r="A35" s="559">
        <f>'Mapa Final'!A35</f>
        <v>6</v>
      </c>
      <c r="B35" s="562" t="str">
        <f>'Mapa Final'!B35</f>
        <v>Error en las notificaciones judiicales</v>
      </c>
      <c r="C35" s="562" t="str">
        <f>'Mapa Final'!C35</f>
        <v>Afectación en la Prestación del Servicio de Justicia</v>
      </c>
      <c r="D35" s="562" t="str">
        <f>'Mapa Final'!D35</f>
        <v xml:space="preserve">1. Falta de información pertinente para realizar la notificación.
3. Direcciones físicas o electrónicas  de las partes interesadas erradas. 
4.  Falta de seguimiento y control al cumplimiento efectivo de la actividad asignada.
5. Falta de recursos, medios electrònicos y tecnològicos para el cumplimiento de la actividad.  
 </v>
      </c>
      <c r="E35" s="565" t="str">
        <f>'Mapa Final'!E35</f>
        <v xml:space="preserve">
Falta de información correcta para realizar la notificación oportunamente.
</v>
      </c>
      <c r="F35" s="565" t="str">
        <f>'Mapa Final'!F35</f>
        <v>Posibilidad de afectación en la Prestación del Servicio de Justicia debido a la 
falta de información correcta para realizar la notificación oportunamente.</v>
      </c>
      <c r="G35" s="565" t="str">
        <f>'Mapa Final'!G35</f>
        <v>Usuarios, productos y prácticas organizacionales</v>
      </c>
      <c r="H35" s="571" t="str">
        <f>'Mapa Final'!I35</f>
        <v>Muy Alta</v>
      </c>
      <c r="I35" s="574" t="str">
        <f>'Mapa Final'!L35</f>
        <v>Moderado</v>
      </c>
      <c r="J35" s="583" t="str">
        <f>'Mapa Final'!N35</f>
        <v xml:space="preserve">Alto </v>
      </c>
      <c r="K35" s="580" t="str">
        <f>'Mapa Final'!AA35</f>
        <v>Media</v>
      </c>
      <c r="L35" s="580" t="str">
        <f>'Mapa Final'!AE35</f>
        <v>Moderado</v>
      </c>
      <c r="M35" s="577" t="str">
        <f>'Mapa Final'!AG35</f>
        <v>Moderado</v>
      </c>
      <c r="N35" s="580" t="str">
        <f>'Mapa Final'!AH35</f>
        <v>Evitar</v>
      </c>
      <c r="O35" s="568"/>
      <c r="P35" s="568"/>
      <c r="Q35" s="568"/>
      <c r="R35" s="568"/>
      <c r="S35" s="568"/>
      <c r="T35" s="568"/>
      <c r="U35" s="568"/>
    </row>
    <row r="36" spans="1:21" x14ac:dyDescent="0.25">
      <c r="A36" s="560"/>
      <c r="B36" s="563"/>
      <c r="C36" s="563"/>
      <c r="D36" s="563"/>
      <c r="E36" s="566"/>
      <c r="F36" s="566"/>
      <c r="G36" s="566"/>
      <c r="H36" s="572"/>
      <c r="I36" s="575"/>
      <c r="J36" s="584"/>
      <c r="K36" s="581"/>
      <c r="L36" s="581"/>
      <c r="M36" s="578"/>
      <c r="N36" s="581"/>
      <c r="O36" s="569"/>
      <c r="P36" s="569"/>
      <c r="Q36" s="569"/>
      <c r="R36" s="569"/>
      <c r="S36" s="569"/>
      <c r="T36" s="569"/>
      <c r="U36" s="569"/>
    </row>
    <row r="37" spans="1:21" x14ac:dyDescent="0.25">
      <c r="A37" s="560"/>
      <c r="B37" s="563"/>
      <c r="C37" s="563"/>
      <c r="D37" s="563"/>
      <c r="E37" s="566"/>
      <c r="F37" s="566"/>
      <c r="G37" s="566"/>
      <c r="H37" s="572"/>
      <c r="I37" s="575"/>
      <c r="J37" s="584"/>
      <c r="K37" s="581"/>
      <c r="L37" s="581"/>
      <c r="M37" s="578"/>
      <c r="N37" s="581"/>
      <c r="O37" s="569"/>
      <c r="P37" s="569"/>
      <c r="Q37" s="569"/>
      <c r="R37" s="569"/>
      <c r="S37" s="569"/>
      <c r="T37" s="569"/>
      <c r="U37" s="569"/>
    </row>
    <row r="38" spans="1:21" x14ac:dyDescent="0.25">
      <c r="A38" s="560"/>
      <c r="B38" s="563"/>
      <c r="C38" s="563"/>
      <c r="D38" s="563"/>
      <c r="E38" s="566"/>
      <c r="F38" s="566"/>
      <c r="G38" s="566"/>
      <c r="H38" s="572"/>
      <c r="I38" s="575"/>
      <c r="J38" s="584"/>
      <c r="K38" s="581"/>
      <c r="L38" s="581"/>
      <c r="M38" s="578"/>
      <c r="N38" s="581"/>
      <c r="O38" s="569"/>
      <c r="P38" s="569"/>
      <c r="Q38" s="569"/>
      <c r="R38" s="569"/>
      <c r="S38" s="569"/>
      <c r="T38" s="569"/>
      <c r="U38" s="569"/>
    </row>
    <row r="39" spans="1:21" ht="234.75" customHeight="1" thickBot="1" x14ac:dyDescent="0.3">
      <c r="A39" s="561"/>
      <c r="B39" s="564"/>
      <c r="C39" s="564"/>
      <c r="D39" s="564"/>
      <c r="E39" s="567"/>
      <c r="F39" s="567"/>
      <c r="G39" s="567"/>
      <c r="H39" s="573"/>
      <c r="I39" s="576"/>
      <c r="J39" s="585"/>
      <c r="K39" s="582"/>
      <c r="L39" s="582"/>
      <c r="M39" s="579"/>
      <c r="N39" s="582"/>
      <c r="O39" s="570"/>
      <c r="P39" s="570"/>
      <c r="Q39" s="570"/>
      <c r="R39" s="570"/>
      <c r="S39" s="570"/>
      <c r="T39" s="570"/>
      <c r="U39" s="570"/>
    </row>
    <row r="40" spans="1:21" x14ac:dyDescent="0.25">
      <c r="A40" s="559">
        <f>'Mapa Final'!A40</f>
        <v>7</v>
      </c>
      <c r="B40" s="562" t="str">
        <f>'Mapa Final'!B40</f>
        <v>Pérdida de documentos</v>
      </c>
      <c r="C40" s="562" t="str">
        <f>'Mapa Final'!C40</f>
        <v>Afectación en la Prestación del Servicio de Justicia</v>
      </c>
      <c r="D40" s="562" t="str">
        <f>'Mapa Final'!D40</f>
        <v>1. Falta de implementación del expediente electrónico en todas las dependencias y juzgados.
2.Falta de software institucional estandarizado para la especialidad para el control del archivo de documentos tanto físicos como virtuales.
3.Desconocimiento e inaplicabilidad de las Tablas de Retención Documental (TRD)
4.Volumen excesivo de ingreso de expedientes para el personal asignado,  generando demoras en la organización de los expedientes.
5. Carencia de organización documental</v>
      </c>
      <c r="E40" s="565" t="str">
        <f>'Mapa Final'!E40</f>
        <v>Extravío de documentos temporal o definitivo de los procesos judiciales</v>
      </c>
      <c r="F40" s="565" t="str">
        <f>'Mapa Final'!F40</f>
        <v>Posibilidad de la afectación en la Prestación del Servicio de Justicia debido al extravío de documentos temporal o definitivo de los procesos judiciales</v>
      </c>
      <c r="G40" s="565" t="str">
        <f>'Mapa Final'!G40</f>
        <v>Usuarios, productos y prácticas organizacionales</v>
      </c>
      <c r="H40" s="571" t="str">
        <f>'Mapa Final'!I40</f>
        <v>Muy Alta</v>
      </c>
      <c r="I40" s="574" t="str">
        <f>'Mapa Final'!L40</f>
        <v>Mayor</v>
      </c>
      <c r="J40" s="583" t="str">
        <f>'Mapa Final'!N40</f>
        <v xml:space="preserve">Alto </v>
      </c>
      <c r="K40" s="580" t="str">
        <f>'Mapa Final'!AA40</f>
        <v>Media</v>
      </c>
      <c r="L40" s="580" t="str">
        <f>'Mapa Final'!AE40</f>
        <v>Mayor</v>
      </c>
      <c r="M40" s="577" t="str">
        <f>'Mapa Final'!AG40</f>
        <v xml:space="preserve">Alto </v>
      </c>
      <c r="N40" s="580" t="str">
        <f>'Mapa Final'!AH40</f>
        <v>Evitar</v>
      </c>
      <c r="O40" s="568"/>
      <c r="P40" s="568"/>
      <c r="Q40" s="568"/>
      <c r="R40" s="568"/>
      <c r="S40" s="568"/>
      <c r="T40" s="568"/>
      <c r="U40" s="568"/>
    </row>
    <row r="41" spans="1:21" x14ac:dyDescent="0.25">
      <c r="A41" s="560"/>
      <c r="B41" s="563"/>
      <c r="C41" s="563"/>
      <c r="D41" s="563"/>
      <c r="E41" s="566"/>
      <c r="F41" s="566"/>
      <c r="G41" s="566"/>
      <c r="H41" s="572"/>
      <c r="I41" s="575"/>
      <c r="J41" s="584"/>
      <c r="K41" s="581"/>
      <c r="L41" s="581"/>
      <c r="M41" s="578"/>
      <c r="N41" s="581"/>
      <c r="O41" s="569"/>
      <c r="P41" s="569"/>
      <c r="Q41" s="569"/>
      <c r="R41" s="569"/>
      <c r="S41" s="569"/>
      <c r="T41" s="569"/>
      <c r="U41" s="569"/>
    </row>
    <row r="42" spans="1:21" x14ac:dyDescent="0.25">
      <c r="A42" s="560"/>
      <c r="B42" s="563"/>
      <c r="C42" s="563"/>
      <c r="D42" s="563"/>
      <c r="E42" s="566"/>
      <c r="F42" s="566"/>
      <c r="G42" s="566"/>
      <c r="H42" s="572"/>
      <c r="I42" s="575"/>
      <c r="J42" s="584"/>
      <c r="K42" s="581"/>
      <c r="L42" s="581"/>
      <c r="M42" s="578"/>
      <c r="N42" s="581"/>
      <c r="O42" s="569"/>
      <c r="P42" s="569"/>
      <c r="Q42" s="569"/>
      <c r="R42" s="569"/>
      <c r="S42" s="569"/>
      <c r="T42" s="569"/>
      <c r="U42" s="569"/>
    </row>
    <row r="43" spans="1:21" x14ac:dyDescent="0.25">
      <c r="A43" s="560"/>
      <c r="B43" s="563"/>
      <c r="C43" s="563"/>
      <c r="D43" s="563"/>
      <c r="E43" s="566"/>
      <c r="F43" s="566"/>
      <c r="G43" s="566"/>
      <c r="H43" s="572"/>
      <c r="I43" s="575"/>
      <c r="J43" s="584"/>
      <c r="K43" s="581"/>
      <c r="L43" s="581"/>
      <c r="M43" s="578"/>
      <c r="N43" s="581"/>
      <c r="O43" s="569"/>
      <c r="P43" s="569"/>
      <c r="Q43" s="569"/>
      <c r="R43" s="569"/>
      <c r="S43" s="569"/>
      <c r="T43" s="569"/>
      <c r="U43" s="569"/>
    </row>
    <row r="44" spans="1:21" ht="194.25" customHeight="1" thickBot="1" x14ac:dyDescent="0.3">
      <c r="A44" s="561"/>
      <c r="B44" s="564"/>
      <c r="C44" s="564"/>
      <c r="D44" s="564"/>
      <c r="E44" s="567"/>
      <c r="F44" s="567"/>
      <c r="G44" s="567"/>
      <c r="H44" s="573"/>
      <c r="I44" s="576"/>
      <c r="J44" s="585"/>
      <c r="K44" s="582"/>
      <c r="L44" s="582"/>
      <c r="M44" s="579"/>
      <c r="N44" s="582"/>
      <c r="O44" s="570"/>
      <c r="P44" s="570"/>
      <c r="Q44" s="570"/>
      <c r="R44" s="570"/>
      <c r="S44" s="570"/>
      <c r="T44" s="570"/>
      <c r="U44" s="570"/>
    </row>
    <row r="45" spans="1:21" x14ac:dyDescent="0.25">
      <c r="A45" s="559">
        <f>'Mapa Final'!A45</f>
        <v>8</v>
      </c>
      <c r="B45" s="562" t="str">
        <f>'Mapa Final'!B45</f>
        <v>Corrupción</v>
      </c>
      <c r="C45" s="562" t="str">
        <f>'Mapa Final'!C45</f>
        <v>Reputacional (Corrupción)</v>
      </c>
      <c r="D45" s="562" t="str">
        <f>'Mapa Final'!D45</f>
        <v xml:space="preserve">1.Insuficientes programas de capacitación para la toma de conciencia debido al desconocimiento de l ley antisoborno (ISO 37001:2016) y   de los  valores y principios propios de la entidad.
2. Desconocimiento del Código de Etica y Buen Gobierno.    
3.Carencia de valores, etica, compromiso  y transparencia de algunos servidores.
4.Deficiencia del control y seguimiento de la gestión ejercida por los servidores judiciales.
5.Obtención de beneficios propios </v>
      </c>
      <c r="E45" s="565" t="str">
        <f>'Mapa Final'!E45</f>
        <v xml:space="preserve">Carencia de valores, etica, compromiso  y transparencia de algunos servidores. </v>
      </c>
      <c r="F45" s="565" t="str">
        <f>'Mapa Final'!F45</f>
        <v>Posibilidad de actos indebidos de  los servidores judiciales debido a  la carencia  de valores, etica, compromiso  y transparencia de algunos servidores.</v>
      </c>
      <c r="G45" s="565" t="str">
        <f>'Mapa Final'!G45</f>
        <v>Fraude Interno</v>
      </c>
      <c r="H45" s="571" t="str">
        <f>'Mapa Final'!I45</f>
        <v>Muy Alta</v>
      </c>
      <c r="I45" s="574" t="str">
        <f>'Mapa Final'!L45</f>
        <v>Mayor</v>
      </c>
      <c r="J45" s="583" t="str">
        <f>'Mapa Final'!N45</f>
        <v xml:space="preserve">Alto </v>
      </c>
      <c r="K45" s="580" t="str">
        <f>'Mapa Final'!AA45</f>
        <v>Media</v>
      </c>
      <c r="L45" s="580" t="str">
        <f>'Mapa Final'!AE45</f>
        <v>Mayor</v>
      </c>
      <c r="M45" s="577" t="str">
        <f>'Mapa Final'!AG45</f>
        <v xml:space="preserve">Alto </v>
      </c>
      <c r="N45" s="580" t="str">
        <f>'Mapa Final'!AH45</f>
        <v>Evitar</v>
      </c>
      <c r="O45" s="568"/>
      <c r="P45" s="568"/>
      <c r="Q45" s="568"/>
      <c r="R45" s="568"/>
      <c r="S45" s="568"/>
      <c r="T45" s="568"/>
      <c r="U45" s="568"/>
    </row>
    <row r="46" spans="1:21" x14ac:dyDescent="0.25">
      <c r="A46" s="560"/>
      <c r="B46" s="563"/>
      <c r="C46" s="563"/>
      <c r="D46" s="563"/>
      <c r="E46" s="566"/>
      <c r="F46" s="566"/>
      <c r="G46" s="566"/>
      <c r="H46" s="572"/>
      <c r="I46" s="575"/>
      <c r="J46" s="584"/>
      <c r="K46" s="581"/>
      <c r="L46" s="581"/>
      <c r="M46" s="578"/>
      <c r="N46" s="581"/>
      <c r="O46" s="569"/>
      <c r="P46" s="569"/>
      <c r="Q46" s="569"/>
      <c r="R46" s="569"/>
      <c r="S46" s="569"/>
      <c r="T46" s="569"/>
      <c r="U46" s="569"/>
    </row>
    <row r="47" spans="1:21" x14ac:dyDescent="0.25">
      <c r="A47" s="560"/>
      <c r="B47" s="563"/>
      <c r="C47" s="563"/>
      <c r="D47" s="563"/>
      <c r="E47" s="566"/>
      <c r="F47" s="566"/>
      <c r="G47" s="566"/>
      <c r="H47" s="572"/>
      <c r="I47" s="575"/>
      <c r="J47" s="584"/>
      <c r="K47" s="581"/>
      <c r="L47" s="581"/>
      <c r="M47" s="578"/>
      <c r="N47" s="581"/>
      <c r="O47" s="569"/>
      <c r="P47" s="569"/>
      <c r="Q47" s="569"/>
      <c r="R47" s="569"/>
      <c r="S47" s="569"/>
      <c r="T47" s="569"/>
      <c r="U47" s="569"/>
    </row>
    <row r="48" spans="1:21" x14ac:dyDescent="0.25">
      <c r="A48" s="560"/>
      <c r="B48" s="563"/>
      <c r="C48" s="563"/>
      <c r="D48" s="563"/>
      <c r="E48" s="566"/>
      <c r="F48" s="566"/>
      <c r="G48" s="566"/>
      <c r="H48" s="572"/>
      <c r="I48" s="575"/>
      <c r="J48" s="584"/>
      <c r="K48" s="581"/>
      <c r="L48" s="581"/>
      <c r="M48" s="578"/>
      <c r="N48" s="581"/>
      <c r="O48" s="569"/>
      <c r="P48" s="569"/>
      <c r="Q48" s="569"/>
      <c r="R48" s="569"/>
      <c r="S48" s="569"/>
      <c r="T48" s="569"/>
      <c r="U48" s="569"/>
    </row>
    <row r="49" spans="1:21" ht="188.25" customHeight="1" thickBot="1" x14ac:dyDescent="0.3">
      <c r="A49" s="561"/>
      <c r="B49" s="564"/>
      <c r="C49" s="564"/>
      <c r="D49" s="564"/>
      <c r="E49" s="567"/>
      <c r="F49" s="567"/>
      <c r="G49" s="567"/>
      <c r="H49" s="573"/>
      <c r="I49" s="576"/>
      <c r="J49" s="585"/>
      <c r="K49" s="582"/>
      <c r="L49" s="582"/>
      <c r="M49" s="579"/>
      <c r="N49" s="582"/>
      <c r="O49" s="570"/>
      <c r="P49" s="570"/>
      <c r="Q49" s="570"/>
      <c r="R49" s="570"/>
      <c r="S49" s="570"/>
      <c r="T49" s="570"/>
      <c r="U49" s="570"/>
    </row>
    <row r="50" spans="1:21" x14ac:dyDescent="0.25">
      <c r="A50" s="559">
        <f>'Mapa Final'!A50</f>
        <v>9</v>
      </c>
      <c r="B50" s="562" t="str">
        <f>'Mapa Final'!B50</f>
        <v>Interrupción o demora en el Servicio Público de Administrar  Justicia</v>
      </c>
      <c r="C50" s="562" t="str">
        <f>'Mapa Final'!C50</f>
        <v>Afectación en la Prestación del Servicio de Justicia</v>
      </c>
      <c r="D50" s="562" t="str">
        <f>'Mapa Final'!D50</f>
        <v>1. Paro por sindicato
2. Huelgas, protestas ciudadana
3. Disturbios o hechos violentos
4.Pandemia
5.Emergencias Ambientales</v>
      </c>
      <c r="E50" s="565" t="str">
        <f>'Mapa Final'!E50</f>
        <v>Suceso de fuerza mayor que imposibilitan la gestión judicial</v>
      </c>
      <c r="F50" s="565" t="str">
        <f>'Mapa Final'!F50</f>
        <v>Posibilidad de  afectación en la Prestación del Servicio de Justicia debido a un suceso de fuerza mayor que imposibilita la gestión judicial</v>
      </c>
      <c r="G50" s="565" t="str">
        <f>'Mapa Final'!G50</f>
        <v>Usuarios, productos y prácticas organizacionales</v>
      </c>
      <c r="H50" s="571" t="str">
        <f>'Mapa Final'!I50</f>
        <v>Muy Alta</v>
      </c>
      <c r="I50" s="574" t="str">
        <f>'Mapa Final'!L50</f>
        <v>Moderado</v>
      </c>
      <c r="J50" s="583" t="str">
        <f>'Mapa Final'!N50</f>
        <v xml:space="preserve">Alto </v>
      </c>
      <c r="K50" s="580" t="str">
        <f>'Mapa Final'!AA50</f>
        <v>Media</v>
      </c>
      <c r="L50" s="580" t="str">
        <f>'Mapa Final'!AE50</f>
        <v>Moderado</v>
      </c>
      <c r="M50" s="577" t="str">
        <f>'Mapa Final'!AG50</f>
        <v>Moderado</v>
      </c>
      <c r="N50" s="580" t="str">
        <f>'Mapa Final'!AH50</f>
        <v>Aceptar</v>
      </c>
      <c r="O50" s="568"/>
      <c r="P50" s="568"/>
      <c r="Q50" s="568"/>
      <c r="R50" s="568"/>
      <c r="S50" s="568"/>
      <c r="T50" s="568"/>
      <c r="U50" s="568"/>
    </row>
    <row r="51" spans="1:21" x14ac:dyDescent="0.25">
      <c r="A51" s="560"/>
      <c r="B51" s="563"/>
      <c r="C51" s="563"/>
      <c r="D51" s="563"/>
      <c r="E51" s="566"/>
      <c r="F51" s="566"/>
      <c r="G51" s="566"/>
      <c r="H51" s="572"/>
      <c r="I51" s="575"/>
      <c r="J51" s="584"/>
      <c r="K51" s="581"/>
      <c r="L51" s="581"/>
      <c r="M51" s="578"/>
      <c r="N51" s="581"/>
      <c r="O51" s="569"/>
      <c r="P51" s="569"/>
      <c r="Q51" s="569"/>
      <c r="R51" s="569"/>
      <c r="S51" s="569"/>
      <c r="T51" s="569"/>
      <c r="U51" s="569"/>
    </row>
    <row r="52" spans="1:21" x14ac:dyDescent="0.25">
      <c r="A52" s="560"/>
      <c r="B52" s="563"/>
      <c r="C52" s="563"/>
      <c r="D52" s="563"/>
      <c r="E52" s="566"/>
      <c r="F52" s="566"/>
      <c r="G52" s="566"/>
      <c r="H52" s="572"/>
      <c r="I52" s="575"/>
      <c r="J52" s="584"/>
      <c r="K52" s="581"/>
      <c r="L52" s="581"/>
      <c r="M52" s="578"/>
      <c r="N52" s="581"/>
      <c r="O52" s="569"/>
      <c r="P52" s="569"/>
      <c r="Q52" s="569"/>
      <c r="R52" s="569"/>
      <c r="S52" s="569"/>
      <c r="T52" s="569"/>
      <c r="U52" s="569"/>
    </row>
    <row r="53" spans="1:21" x14ac:dyDescent="0.25">
      <c r="A53" s="560"/>
      <c r="B53" s="563"/>
      <c r="C53" s="563"/>
      <c r="D53" s="563"/>
      <c r="E53" s="566"/>
      <c r="F53" s="566"/>
      <c r="G53" s="566"/>
      <c r="H53" s="572"/>
      <c r="I53" s="575"/>
      <c r="J53" s="584"/>
      <c r="K53" s="581"/>
      <c r="L53" s="581"/>
      <c r="M53" s="578"/>
      <c r="N53" s="581"/>
      <c r="O53" s="569"/>
      <c r="P53" s="569"/>
      <c r="Q53" s="569"/>
      <c r="R53" s="569"/>
      <c r="S53" s="569"/>
      <c r="T53" s="569"/>
      <c r="U53" s="569"/>
    </row>
    <row r="54" spans="1:21" ht="56.25" customHeight="1" thickBot="1" x14ac:dyDescent="0.3">
      <c r="A54" s="561"/>
      <c r="B54" s="564"/>
      <c r="C54" s="564"/>
      <c r="D54" s="564"/>
      <c r="E54" s="567"/>
      <c r="F54" s="567"/>
      <c r="G54" s="567"/>
      <c r="H54" s="573"/>
      <c r="I54" s="576"/>
      <c r="J54" s="585"/>
      <c r="K54" s="582"/>
      <c r="L54" s="582"/>
      <c r="M54" s="579"/>
      <c r="N54" s="582"/>
      <c r="O54" s="570"/>
      <c r="P54" s="570"/>
      <c r="Q54" s="570"/>
      <c r="R54" s="570"/>
      <c r="S54" s="570"/>
      <c r="T54" s="570"/>
      <c r="U54" s="570"/>
    </row>
    <row r="55" spans="1:21" x14ac:dyDescent="0.25">
      <c r="A55" s="559">
        <f>'Mapa Final'!A55</f>
        <v>10</v>
      </c>
      <c r="B55" s="562" t="str">
        <f>'Mapa Final'!B55</f>
        <v>Inaplicabilidad de la normavidad ambiental vigente</v>
      </c>
      <c r="C55" s="562" t="str">
        <f>'Mapa Final'!C55</f>
        <v>Afectación Ambiental</v>
      </c>
      <c r="D55" s="562" t="str">
        <f>'Mapa Final'!D55</f>
        <v>1. Falta de socialización del Acuerdo PSAA14-10160. 
2.Baja participación de los funcionarios y servidores judiciales en las actividades de formación en el Sistema de Gestión Ambiental
3.Uso de correos no institucionales, que no permiten la llegada de campañas enviadas por correos masivos
4.  Poco compromiso en la aplicabilidad y formación de la cultura ambiental
5. Carencia del liderazgo en el Sistema de Gestión Ambiental</v>
      </c>
      <c r="E55" s="565" t="str">
        <f>'Mapa Final'!E55</f>
        <v>Desconocimiento de los lineamientos ambientales y normatividad vigente ambiental</v>
      </c>
      <c r="F55" s="565" t="str">
        <f>'Mapa Final'!F55</f>
        <v>Posibilidad de afectación ambiental debido al desconocimiento de las lineamientos ambientales y normatividad vigente ambiental</v>
      </c>
      <c r="G55" s="565" t="str">
        <f>'Mapa Final'!G55</f>
        <v>Eventos Ambientales Internos</v>
      </c>
      <c r="H55" s="571" t="str">
        <f>'Mapa Final'!I55</f>
        <v>Alta</v>
      </c>
      <c r="I55" s="574" t="str">
        <f>'Mapa Final'!L55</f>
        <v>Moderado</v>
      </c>
      <c r="J55" s="583" t="str">
        <f>'Mapa Final'!N55</f>
        <v xml:space="preserve">Alto </v>
      </c>
      <c r="K55" s="580" t="str">
        <f>'Mapa Final'!AA55</f>
        <v>Media</v>
      </c>
      <c r="L55" s="580" t="str">
        <f>'Mapa Final'!AE55</f>
        <v>Moderado</v>
      </c>
      <c r="M55" s="577" t="str">
        <f>'Mapa Final'!AG55</f>
        <v>Moderado</v>
      </c>
      <c r="N55" s="580" t="str">
        <f>'Mapa Final'!AH55</f>
        <v>Evitar</v>
      </c>
      <c r="O55" s="568"/>
      <c r="P55" s="568"/>
      <c r="Q55" s="568"/>
      <c r="R55" s="568"/>
      <c r="S55" s="568"/>
      <c r="T55" s="568"/>
      <c r="U55" s="568"/>
    </row>
    <row r="56" spans="1:21" x14ac:dyDescent="0.25">
      <c r="A56" s="560"/>
      <c r="B56" s="563"/>
      <c r="C56" s="563"/>
      <c r="D56" s="563"/>
      <c r="E56" s="566"/>
      <c r="F56" s="566"/>
      <c r="G56" s="566"/>
      <c r="H56" s="572"/>
      <c r="I56" s="575"/>
      <c r="J56" s="584"/>
      <c r="K56" s="581"/>
      <c r="L56" s="581"/>
      <c r="M56" s="578"/>
      <c r="N56" s="581"/>
      <c r="O56" s="569"/>
      <c r="P56" s="569"/>
      <c r="Q56" s="569"/>
      <c r="R56" s="569"/>
      <c r="S56" s="569"/>
      <c r="T56" s="569"/>
      <c r="U56" s="569"/>
    </row>
    <row r="57" spans="1:21" x14ac:dyDescent="0.25">
      <c r="A57" s="560"/>
      <c r="B57" s="563"/>
      <c r="C57" s="563"/>
      <c r="D57" s="563"/>
      <c r="E57" s="566"/>
      <c r="F57" s="566"/>
      <c r="G57" s="566"/>
      <c r="H57" s="572"/>
      <c r="I57" s="575"/>
      <c r="J57" s="584"/>
      <c r="K57" s="581"/>
      <c r="L57" s="581"/>
      <c r="M57" s="578"/>
      <c r="N57" s="581"/>
      <c r="O57" s="569"/>
      <c r="P57" s="569"/>
      <c r="Q57" s="569"/>
      <c r="R57" s="569"/>
      <c r="S57" s="569"/>
      <c r="T57" s="569"/>
      <c r="U57" s="569"/>
    </row>
    <row r="58" spans="1:21" x14ac:dyDescent="0.25">
      <c r="A58" s="560"/>
      <c r="B58" s="563"/>
      <c r="C58" s="563"/>
      <c r="D58" s="563"/>
      <c r="E58" s="566"/>
      <c r="F58" s="566"/>
      <c r="G58" s="566"/>
      <c r="H58" s="572"/>
      <c r="I58" s="575"/>
      <c r="J58" s="584"/>
      <c r="K58" s="581"/>
      <c r="L58" s="581"/>
      <c r="M58" s="578"/>
      <c r="N58" s="581"/>
      <c r="O58" s="569"/>
      <c r="P58" s="569"/>
      <c r="Q58" s="569"/>
      <c r="R58" s="569"/>
      <c r="S58" s="569"/>
      <c r="T58" s="569"/>
      <c r="U58" s="569"/>
    </row>
    <row r="59" spans="1:21" ht="159.75" customHeight="1" thickBot="1" x14ac:dyDescent="0.3">
      <c r="A59" s="561"/>
      <c r="B59" s="564"/>
      <c r="C59" s="564"/>
      <c r="D59" s="564"/>
      <c r="E59" s="567"/>
      <c r="F59" s="567"/>
      <c r="G59" s="567"/>
      <c r="H59" s="573"/>
      <c r="I59" s="576"/>
      <c r="J59" s="585"/>
      <c r="K59" s="582"/>
      <c r="L59" s="582"/>
      <c r="M59" s="579"/>
      <c r="N59" s="582"/>
      <c r="O59" s="570"/>
      <c r="P59" s="570"/>
      <c r="Q59" s="570"/>
      <c r="R59" s="570"/>
      <c r="S59" s="570"/>
      <c r="T59" s="570"/>
      <c r="U59" s="570"/>
    </row>
  </sheetData>
  <mergeCells count="229">
    <mergeCell ref="S55:S59"/>
    <mergeCell ref="T55:T59"/>
    <mergeCell ref="U55:U59"/>
    <mergeCell ref="M55:M59"/>
    <mergeCell ref="N55:N59"/>
    <mergeCell ref="O55:O59"/>
    <mergeCell ref="P55:P59"/>
    <mergeCell ref="Q55:Q59"/>
    <mergeCell ref="R55:R59"/>
    <mergeCell ref="G55:G59"/>
    <mergeCell ref="H55:H59"/>
    <mergeCell ref="I55:I59"/>
    <mergeCell ref="J55:J59"/>
    <mergeCell ref="K55:K59"/>
    <mergeCell ref="L55:L59"/>
    <mergeCell ref="A55:A59"/>
    <mergeCell ref="B55:B59"/>
    <mergeCell ref="C55:C59"/>
    <mergeCell ref="D55:D59"/>
    <mergeCell ref="E55:E59"/>
    <mergeCell ref="F55:F59"/>
    <mergeCell ref="R50:R54"/>
    <mergeCell ref="S50:S54"/>
    <mergeCell ref="T50:T54"/>
    <mergeCell ref="U50:U54"/>
    <mergeCell ref="J50:J54"/>
    <mergeCell ref="K50:K54"/>
    <mergeCell ref="L50:L54"/>
    <mergeCell ref="M50:M54"/>
    <mergeCell ref="N50:N54"/>
    <mergeCell ref="O50:O54"/>
    <mergeCell ref="U45:U49"/>
    <mergeCell ref="A50:A54"/>
    <mergeCell ref="B50:B54"/>
    <mergeCell ref="C50:C54"/>
    <mergeCell ref="D50:D54"/>
    <mergeCell ref="E50:E54"/>
    <mergeCell ref="F50:F54"/>
    <mergeCell ref="G50:G54"/>
    <mergeCell ref="H50:H54"/>
    <mergeCell ref="I50:I54"/>
    <mergeCell ref="O45:O49"/>
    <mergeCell ref="P45:P49"/>
    <mergeCell ref="Q45:Q49"/>
    <mergeCell ref="R45:R49"/>
    <mergeCell ref="S45:S49"/>
    <mergeCell ref="T45:T49"/>
    <mergeCell ref="I45:I49"/>
    <mergeCell ref="J45:J49"/>
    <mergeCell ref="K45:K49"/>
    <mergeCell ref="L45:L49"/>
    <mergeCell ref="M45:M49"/>
    <mergeCell ref="N45:N49"/>
    <mergeCell ref="P50:P54"/>
    <mergeCell ref="Q50:Q54"/>
    <mergeCell ref="O40:O44"/>
    <mergeCell ref="P40:P44"/>
    <mergeCell ref="Q40:Q44"/>
    <mergeCell ref="R40:R44"/>
    <mergeCell ref="S40:S44"/>
    <mergeCell ref="H40:H44"/>
    <mergeCell ref="I40:I44"/>
    <mergeCell ref="J40:J44"/>
    <mergeCell ref="K40:K44"/>
    <mergeCell ref="L40:L44"/>
    <mergeCell ref="M40:M44"/>
    <mergeCell ref="A45:A49"/>
    <mergeCell ref="B45:B49"/>
    <mergeCell ref="C45:C49"/>
    <mergeCell ref="D45:D49"/>
    <mergeCell ref="E45:E49"/>
    <mergeCell ref="F45:F49"/>
    <mergeCell ref="G45:G49"/>
    <mergeCell ref="H45:H49"/>
    <mergeCell ref="N40:N44"/>
    <mergeCell ref="U35:U39"/>
    <mergeCell ref="A40:A44"/>
    <mergeCell ref="B40:B44"/>
    <mergeCell ref="C40:C44"/>
    <mergeCell ref="D40:D44"/>
    <mergeCell ref="E40:E44"/>
    <mergeCell ref="F40:F44"/>
    <mergeCell ref="G40:G44"/>
    <mergeCell ref="M35:M39"/>
    <mergeCell ref="N35:N39"/>
    <mergeCell ref="O35:O39"/>
    <mergeCell ref="P35:P39"/>
    <mergeCell ref="Q35:Q39"/>
    <mergeCell ref="R35:R39"/>
    <mergeCell ref="G35:G39"/>
    <mergeCell ref="H35:H39"/>
    <mergeCell ref="I35:I39"/>
    <mergeCell ref="J35:J39"/>
    <mergeCell ref="K35:K39"/>
    <mergeCell ref="L35:L39"/>
    <mergeCell ref="A35:A39"/>
    <mergeCell ref="B35:B39"/>
    <mergeCell ref="T40:T44"/>
    <mergeCell ref="U40:U44"/>
    <mergeCell ref="C35:C39"/>
    <mergeCell ref="D35:D39"/>
    <mergeCell ref="E35:E39"/>
    <mergeCell ref="F35:F39"/>
    <mergeCell ref="P30:P34"/>
    <mergeCell ref="Q30:Q34"/>
    <mergeCell ref="R30:R34"/>
    <mergeCell ref="S30:S34"/>
    <mergeCell ref="T30:T34"/>
    <mergeCell ref="S35:S39"/>
    <mergeCell ref="T35:T39"/>
    <mergeCell ref="U30:U34"/>
    <mergeCell ref="J30:J34"/>
    <mergeCell ref="K30:K34"/>
    <mergeCell ref="L30:L34"/>
    <mergeCell ref="M30:M34"/>
    <mergeCell ref="N30:N34"/>
    <mergeCell ref="O30:O34"/>
    <mergeCell ref="U25:U29"/>
    <mergeCell ref="A30:A34"/>
    <mergeCell ref="B30:B34"/>
    <mergeCell ref="C30:C34"/>
    <mergeCell ref="D30:D34"/>
    <mergeCell ref="E30:E34"/>
    <mergeCell ref="F30:F34"/>
    <mergeCell ref="G30:G34"/>
    <mergeCell ref="H30:H34"/>
    <mergeCell ref="I30:I34"/>
    <mergeCell ref="O25:O29"/>
    <mergeCell ref="P25:P29"/>
    <mergeCell ref="Q25:Q29"/>
    <mergeCell ref="R25:R29"/>
    <mergeCell ref="S25:S29"/>
    <mergeCell ref="T25:T29"/>
    <mergeCell ref="I25:I29"/>
    <mergeCell ref="J25:J29"/>
    <mergeCell ref="K25:K29"/>
    <mergeCell ref="L25:L29"/>
    <mergeCell ref="M25:M29"/>
    <mergeCell ref="N25:N29"/>
    <mergeCell ref="T20:T24"/>
    <mergeCell ref="U20:U24"/>
    <mergeCell ref="A25:A29"/>
    <mergeCell ref="B25:B29"/>
    <mergeCell ref="C25:C29"/>
    <mergeCell ref="D25:D29"/>
    <mergeCell ref="E25:E29"/>
    <mergeCell ref="F25:F29"/>
    <mergeCell ref="G25:G29"/>
    <mergeCell ref="H25:H29"/>
    <mergeCell ref="N20:N24"/>
    <mergeCell ref="O20:O24"/>
    <mergeCell ref="P20:P24"/>
    <mergeCell ref="Q20:Q24"/>
    <mergeCell ref="R20:R24"/>
    <mergeCell ref="S20:S24"/>
    <mergeCell ref="H20:H24"/>
    <mergeCell ref="I20:I24"/>
    <mergeCell ref="J20:J24"/>
    <mergeCell ref="K20:K24"/>
    <mergeCell ref="L20:L24"/>
    <mergeCell ref="M20:M24"/>
    <mergeCell ref="S15:S19"/>
    <mergeCell ref="T15:T19"/>
    <mergeCell ref="U15:U19"/>
    <mergeCell ref="A20:A24"/>
    <mergeCell ref="B20:B24"/>
    <mergeCell ref="C20:C24"/>
    <mergeCell ref="D20:D24"/>
    <mergeCell ref="E20:E24"/>
    <mergeCell ref="F20:F24"/>
    <mergeCell ref="G20:G24"/>
    <mergeCell ref="M15:M19"/>
    <mergeCell ref="N15:N19"/>
    <mergeCell ref="O15:O19"/>
    <mergeCell ref="P15:P19"/>
    <mergeCell ref="Q15:Q19"/>
    <mergeCell ref="R15:R19"/>
    <mergeCell ref="G15:G19"/>
    <mergeCell ref="H15:H19"/>
    <mergeCell ref="I15:I19"/>
    <mergeCell ref="J15:J19"/>
    <mergeCell ref="K15:K19"/>
    <mergeCell ref="T10:T14"/>
    <mergeCell ref="U10:U14"/>
    <mergeCell ref="A15:A19"/>
    <mergeCell ref="B15:B19"/>
    <mergeCell ref="C15:C19"/>
    <mergeCell ref="D15:D19"/>
    <mergeCell ref="E15:E19"/>
    <mergeCell ref="F15:F19"/>
    <mergeCell ref="L10:L14"/>
    <mergeCell ref="M10:M14"/>
    <mergeCell ref="N10:N14"/>
    <mergeCell ref="O10:O14"/>
    <mergeCell ref="P10:P14"/>
    <mergeCell ref="Q10:Q14"/>
    <mergeCell ref="F10:F14"/>
    <mergeCell ref="G10:G14"/>
    <mergeCell ref="H10:H14"/>
    <mergeCell ref="I10:I14"/>
    <mergeCell ref="J10:J14"/>
    <mergeCell ref="K10:K14"/>
    <mergeCell ref="A9:N9"/>
    <mergeCell ref="A10:A14"/>
    <mergeCell ref="B10:B14"/>
    <mergeCell ref="C10:C14"/>
    <mergeCell ref="D10:D14"/>
    <mergeCell ref="E10:E14"/>
    <mergeCell ref="L15:L19"/>
    <mergeCell ref="R10:R14"/>
    <mergeCell ref="S10:S14"/>
    <mergeCell ref="S1:U3"/>
    <mergeCell ref="A4:C4"/>
    <mergeCell ref="D4:N4"/>
    <mergeCell ref="O4:Q4"/>
    <mergeCell ref="A5:C5"/>
    <mergeCell ref="D5:N5"/>
    <mergeCell ref="A6:C6"/>
    <mergeCell ref="D6:N6"/>
    <mergeCell ref="A7:F7"/>
    <mergeCell ref="H7:J7"/>
    <mergeCell ref="K7:M7"/>
    <mergeCell ref="N7:N8"/>
    <mergeCell ref="A1:C2"/>
    <mergeCell ref="D1:Q3"/>
    <mergeCell ref="O7:O8"/>
    <mergeCell ref="P7:R7"/>
    <mergeCell ref="S7:T7"/>
    <mergeCell ref="U7:U8"/>
  </mergeCells>
  <conditionalFormatting sqref="D8:G8 H7 H60:J1048576 A7:B7">
    <cfRule type="containsText" dxfId="1395" priority="713" operator="containsText" text="3- Moderado">
      <formula>NOT(ISERROR(SEARCH("3- Moderado",A7)))</formula>
    </cfRule>
    <cfRule type="containsText" dxfId="1394" priority="714" operator="containsText" text="6- Moderado">
      <formula>NOT(ISERROR(SEARCH("6- Moderado",A7)))</formula>
    </cfRule>
    <cfRule type="containsText" dxfId="1393" priority="715" operator="containsText" text="4- Moderado">
      <formula>NOT(ISERROR(SEARCH("4- Moderado",A7)))</formula>
    </cfRule>
    <cfRule type="containsText" dxfId="1392" priority="716" operator="containsText" text="3- Bajo">
      <formula>NOT(ISERROR(SEARCH("3- Bajo",A7)))</formula>
    </cfRule>
    <cfRule type="containsText" dxfId="1391" priority="717" operator="containsText" text="4- Bajo">
      <formula>NOT(ISERROR(SEARCH("4- Bajo",A7)))</formula>
    </cfRule>
    <cfRule type="containsText" dxfId="1390" priority="718" operator="containsText" text="1- Bajo">
      <formula>NOT(ISERROR(SEARCH("1- Bajo",A7)))</formula>
    </cfRule>
  </conditionalFormatting>
  <conditionalFormatting sqref="H8:J8">
    <cfRule type="containsText" dxfId="1389" priority="706" operator="containsText" text="3- Moderado">
      <formula>NOT(ISERROR(SEARCH("3- Moderado",H8)))</formula>
    </cfRule>
    <cfRule type="containsText" dxfId="1388" priority="707" operator="containsText" text="6- Moderado">
      <formula>NOT(ISERROR(SEARCH("6- Moderado",H8)))</formula>
    </cfRule>
    <cfRule type="containsText" dxfId="1387" priority="708" operator="containsText" text="4- Moderado">
      <formula>NOT(ISERROR(SEARCH("4- Moderado",H8)))</formula>
    </cfRule>
    <cfRule type="containsText" dxfId="1386" priority="709" operator="containsText" text="3- Bajo">
      <formula>NOT(ISERROR(SEARCH("3- Bajo",H8)))</formula>
    </cfRule>
    <cfRule type="containsText" dxfId="1385" priority="710" operator="containsText" text="4- Bajo">
      <formula>NOT(ISERROR(SEARCH("4- Bajo",H8)))</formula>
    </cfRule>
    <cfRule type="containsText" dxfId="1384" priority="712" operator="containsText" text="1- Bajo">
      <formula>NOT(ISERROR(SEARCH("1- Bajo",H8)))</formula>
    </cfRule>
  </conditionalFormatting>
  <conditionalFormatting sqref="J8 J60:J1048576">
    <cfRule type="containsText" dxfId="1383" priority="695" operator="containsText" text="25- Extremo">
      <formula>NOT(ISERROR(SEARCH("25- Extremo",J8)))</formula>
    </cfRule>
    <cfRule type="containsText" dxfId="1382" priority="696" operator="containsText" text="20- Extremo">
      <formula>NOT(ISERROR(SEARCH("20- Extremo",J8)))</formula>
    </cfRule>
    <cfRule type="containsText" dxfId="1381" priority="697" operator="containsText" text="15- Extremo">
      <formula>NOT(ISERROR(SEARCH("15- Extremo",J8)))</formula>
    </cfRule>
    <cfRule type="containsText" dxfId="1380" priority="698" operator="containsText" text="10- Extremo">
      <formula>NOT(ISERROR(SEARCH("10- Extremo",J8)))</formula>
    </cfRule>
    <cfRule type="containsText" dxfId="1379" priority="699" operator="containsText" text="5- Extremo">
      <formula>NOT(ISERROR(SEARCH("5- Extremo",J8)))</formula>
    </cfRule>
    <cfRule type="containsText" dxfId="1378" priority="700" operator="containsText" text="12- Alto">
      <formula>NOT(ISERROR(SEARCH("12- Alto",J8)))</formula>
    </cfRule>
    <cfRule type="containsText" dxfId="1377" priority="701" operator="containsText" text="10- Alto">
      <formula>NOT(ISERROR(SEARCH("10- Alto",J8)))</formula>
    </cfRule>
    <cfRule type="containsText" dxfId="1376" priority="702" operator="containsText" text="9- Alto">
      <formula>NOT(ISERROR(SEARCH("9- Alto",J8)))</formula>
    </cfRule>
    <cfRule type="containsText" dxfId="1375" priority="703" operator="containsText" text="8- Alto">
      <formula>NOT(ISERROR(SEARCH("8- Alto",J8)))</formula>
    </cfRule>
    <cfRule type="containsText" dxfId="1374" priority="704" operator="containsText" text="5- Alto">
      <formula>NOT(ISERROR(SEARCH("5- Alto",J8)))</formula>
    </cfRule>
    <cfRule type="containsText" dxfId="1373" priority="705" operator="containsText" text="4- Alto">
      <formula>NOT(ISERROR(SEARCH("4- Alto",J8)))</formula>
    </cfRule>
    <cfRule type="containsText" dxfId="1372" priority="711" operator="containsText" text="2- Bajo">
      <formula>NOT(ISERROR(SEARCH("2- Bajo",J8)))</formula>
    </cfRule>
  </conditionalFormatting>
  <conditionalFormatting sqref="K10:L10">
    <cfRule type="containsText" dxfId="1371" priority="689" operator="containsText" text="3- Moderado">
      <formula>NOT(ISERROR(SEARCH("3- Moderado",K10)))</formula>
    </cfRule>
    <cfRule type="containsText" dxfId="1370" priority="690" operator="containsText" text="6- Moderado">
      <formula>NOT(ISERROR(SEARCH("6- Moderado",K10)))</formula>
    </cfRule>
    <cfRule type="containsText" dxfId="1369" priority="691" operator="containsText" text="4- Moderado">
      <formula>NOT(ISERROR(SEARCH("4- Moderado",K10)))</formula>
    </cfRule>
    <cfRule type="containsText" dxfId="1368" priority="692" operator="containsText" text="3- Bajo">
      <formula>NOT(ISERROR(SEARCH("3- Bajo",K10)))</formula>
    </cfRule>
    <cfRule type="containsText" dxfId="1367" priority="693" operator="containsText" text="4- Bajo">
      <formula>NOT(ISERROR(SEARCH("4- Bajo",K10)))</formula>
    </cfRule>
    <cfRule type="containsText" dxfId="1366" priority="694" operator="containsText" text="1- Bajo">
      <formula>NOT(ISERROR(SEARCH("1- Bajo",K10)))</formula>
    </cfRule>
  </conditionalFormatting>
  <conditionalFormatting sqref="H10:I10">
    <cfRule type="containsText" dxfId="1365" priority="683" operator="containsText" text="3- Moderado">
      <formula>NOT(ISERROR(SEARCH("3- Moderado",H10)))</formula>
    </cfRule>
    <cfRule type="containsText" dxfId="1364" priority="684" operator="containsText" text="6- Moderado">
      <formula>NOT(ISERROR(SEARCH("6- Moderado",H10)))</formula>
    </cfRule>
    <cfRule type="containsText" dxfId="1363" priority="685" operator="containsText" text="4- Moderado">
      <formula>NOT(ISERROR(SEARCH("4- Moderado",H10)))</formula>
    </cfRule>
    <cfRule type="containsText" dxfId="1362" priority="686" operator="containsText" text="3- Bajo">
      <formula>NOT(ISERROR(SEARCH("3- Bajo",H10)))</formula>
    </cfRule>
    <cfRule type="containsText" dxfId="1361" priority="687" operator="containsText" text="4- Bajo">
      <formula>NOT(ISERROR(SEARCH("4- Bajo",H10)))</formula>
    </cfRule>
    <cfRule type="containsText" dxfId="1360" priority="688" operator="containsText" text="1- Bajo">
      <formula>NOT(ISERROR(SEARCH("1- Bajo",H10)))</formula>
    </cfRule>
  </conditionalFormatting>
  <conditionalFormatting sqref="A10 C10:E10">
    <cfRule type="containsText" dxfId="1359" priority="677" operator="containsText" text="3- Moderado">
      <formula>NOT(ISERROR(SEARCH("3- Moderado",A10)))</formula>
    </cfRule>
    <cfRule type="containsText" dxfId="1358" priority="678" operator="containsText" text="6- Moderado">
      <formula>NOT(ISERROR(SEARCH("6- Moderado",A10)))</formula>
    </cfRule>
    <cfRule type="containsText" dxfId="1357" priority="679" operator="containsText" text="4- Moderado">
      <formula>NOT(ISERROR(SEARCH("4- Moderado",A10)))</formula>
    </cfRule>
    <cfRule type="containsText" dxfId="1356" priority="680" operator="containsText" text="3- Bajo">
      <formula>NOT(ISERROR(SEARCH("3- Bajo",A10)))</formula>
    </cfRule>
    <cfRule type="containsText" dxfId="1355" priority="681" operator="containsText" text="4- Bajo">
      <formula>NOT(ISERROR(SEARCH("4- Bajo",A10)))</formula>
    </cfRule>
    <cfRule type="containsText" dxfId="1354" priority="682" operator="containsText" text="1- Bajo">
      <formula>NOT(ISERROR(SEARCH("1- Bajo",A10)))</formula>
    </cfRule>
  </conditionalFormatting>
  <conditionalFormatting sqref="F10:G10">
    <cfRule type="containsText" dxfId="1353" priority="671" operator="containsText" text="3- Moderado">
      <formula>NOT(ISERROR(SEARCH("3- Moderado",F10)))</formula>
    </cfRule>
    <cfRule type="containsText" dxfId="1352" priority="672" operator="containsText" text="6- Moderado">
      <formula>NOT(ISERROR(SEARCH("6- Moderado",F10)))</formula>
    </cfRule>
    <cfRule type="containsText" dxfId="1351" priority="673" operator="containsText" text="4- Moderado">
      <formula>NOT(ISERROR(SEARCH("4- Moderado",F10)))</formula>
    </cfRule>
    <cfRule type="containsText" dxfId="1350" priority="674" operator="containsText" text="3- Bajo">
      <formula>NOT(ISERROR(SEARCH("3- Bajo",F10)))</formula>
    </cfRule>
    <cfRule type="containsText" dxfId="1349" priority="675" operator="containsText" text="4- Bajo">
      <formula>NOT(ISERROR(SEARCH("4- Bajo",F10)))</formula>
    </cfRule>
    <cfRule type="containsText" dxfId="1348" priority="676" operator="containsText" text="1- Bajo">
      <formula>NOT(ISERROR(SEARCH("1- Bajo",F10)))</formula>
    </cfRule>
  </conditionalFormatting>
  <conditionalFormatting sqref="K8">
    <cfRule type="containsText" dxfId="1347" priority="665" operator="containsText" text="3- Moderado">
      <formula>NOT(ISERROR(SEARCH("3- Moderado",K8)))</formula>
    </cfRule>
    <cfRule type="containsText" dxfId="1346" priority="666" operator="containsText" text="6- Moderado">
      <formula>NOT(ISERROR(SEARCH("6- Moderado",K8)))</formula>
    </cfRule>
    <cfRule type="containsText" dxfId="1345" priority="667" operator="containsText" text="4- Moderado">
      <formula>NOT(ISERROR(SEARCH("4- Moderado",K8)))</formula>
    </cfRule>
    <cfRule type="containsText" dxfId="1344" priority="668" operator="containsText" text="3- Bajo">
      <formula>NOT(ISERROR(SEARCH("3- Bajo",K8)))</formula>
    </cfRule>
    <cfRule type="containsText" dxfId="1343" priority="669" operator="containsText" text="4- Bajo">
      <formula>NOT(ISERROR(SEARCH("4- Bajo",K8)))</formula>
    </cfRule>
    <cfRule type="containsText" dxfId="1342" priority="670" operator="containsText" text="1- Bajo">
      <formula>NOT(ISERROR(SEARCH("1- Bajo",K8)))</formula>
    </cfRule>
  </conditionalFormatting>
  <conditionalFormatting sqref="L8">
    <cfRule type="containsText" dxfId="1341" priority="659" operator="containsText" text="3- Moderado">
      <formula>NOT(ISERROR(SEARCH("3- Moderado",L8)))</formula>
    </cfRule>
    <cfRule type="containsText" dxfId="1340" priority="660" operator="containsText" text="6- Moderado">
      <formula>NOT(ISERROR(SEARCH("6- Moderado",L8)))</formula>
    </cfRule>
    <cfRule type="containsText" dxfId="1339" priority="661" operator="containsText" text="4- Moderado">
      <formula>NOT(ISERROR(SEARCH("4- Moderado",L8)))</formula>
    </cfRule>
    <cfRule type="containsText" dxfId="1338" priority="662" operator="containsText" text="3- Bajo">
      <formula>NOT(ISERROR(SEARCH("3- Bajo",L8)))</formula>
    </cfRule>
    <cfRule type="containsText" dxfId="1337" priority="663" operator="containsText" text="4- Bajo">
      <formula>NOT(ISERROR(SEARCH("4- Bajo",L8)))</formula>
    </cfRule>
    <cfRule type="containsText" dxfId="1336" priority="664" operator="containsText" text="1- Bajo">
      <formula>NOT(ISERROR(SEARCH("1- Bajo",L8)))</formula>
    </cfRule>
  </conditionalFormatting>
  <conditionalFormatting sqref="M8">
    <cfRule type="containsText" dxfId="1335" priority="653" operator="containsText" text="3- Moderado">
      <formula>NOT(ISERROR(SEARCH("3- Moderado",M8)))</formula>
    </cfRule>
    <cfRule type="containsText" dxfId="1334" priority="654" operator="containsText" text="6- Moderado">
      <formula>NOT(ISERROR(SEARCH("6- Moderado",M8)))</formula>
    </cfRule>
    <cfRule type="containsText" dxfId="1333" priority="655" operator="containsText" text="4- Moderado">
      <formula>NOT(ISERROR(SEARCH("4- Moderado",M8)))</formula>
    </cfRule>
    <cfRule type="containsText" dxfId="1332" priority="656" operator="containsText" text="3- Bajo">
      <formula>NOT(ISERROR(SEARCH("3- Bajo",M8)))</formula>
    </cfRule>
    <cfRule type="containsText" dxfId="1331" priority="657" operator="containsText" text="4- Bajo">
      <formula>NOT(ISERROR(SEARCH("4- Bajo",M8)))</formula>
    </cfRule>
    <cfRule type="containsText" dxfId="1330" priority="658" operator="containsText" text="1- Bajo">
      <formula>NOT(ISERROR(SEARCH("1- Bajo",M8)))</formula>
    </cfRule>
  </conditionalFormatting>
  <conditionalFormatting sqref="J10:J14">
    <cfRule type="containsText" dxfId="1329" priority="648" operator="containsText" text="Bajo">
      <formula>NOT(ISERROR(SEARCH("Bajo",J10)))</formula>
    </cfRule>
    <cfRule type="containsText" dxfId="1328" priority="649" operator="containsText" text="Moderado">
      <formula>NOT(ISERROR(SEARCH("Moderado",J10)))</formula>
    </cfRule>
    <cfRule type="containsText" dxfId="1327" priority="650" operator="containsText" text="Alto">
      <formula>NOT(ISERROR(SEARCH("Alto",J10)))</formula>
    </cfRule>
    <cfRule type="containsText" dxfId="1326" priority="651" operator="containsText" text="Extremo">
      <formula>NOT(ISERROR(SEARCH("Extremo",J10)))</formula>
    </cfRule>
    <cfRule type="colorScale" priority="652">
      <colorScale>
        <cfvo type="min"/>
        <cfvo type="max"/>
        <color rgb="FFFF7128"/>
        <color rgb="FFFFEF9C"/>
      </colorScale>
    </cfRule>
  </conditionalFormatting>
  <conditionalFormatting sqref="M10:M14">
    <cfRule type="containsText" dxfId="1325" priority="623" operator="containsText" text="Moderado">
      <formula>NOT(ISERROR(SEARCH("Moderado",M10)))</formula>
    </cfRule>
    <cfRule type="containsText" dxfId="1324" priority="643" operator="containsText" text="Bajo">
      <formula>NOT(ISERROR(SEARCH("Bajo",M10)))</formula>
    </cfRule>
    <cfRule type="containsText" dxfId="1323" priority="644" operator="containsText" text="Moderado">
      <formula>NOT(ISERROR(SEARCH("Moderado",M10)))</formula>
    </cfRule>
    <cfRule type="containsText" dxfId="1322" priority="645" operator="containsText" text="Alto">
      <formula>NOT(ISERROR(SEARCH("Alto",M10)))</formula>
    </cfRule>
    <cfRule type="containsText" dxfId="1321" priority="646" operator="containsText" text="Extremo">
      <formula>NOT(ISERROR(SEARCH("Extremo",M10)))</formula>
    </cfRule>
    <cfRule type="colorScale" priority="647">
      <colorScale>
        <cfvo type="min"/>
        <cfvo type="max"/>
        <color rgb="FFFF7128"/>
        <color rgb="FFFFEF9C"/>
      </colorScale>
    </cfRule>
  </conditionalFormatting>
  <conditionalFormatting sqref="N10">
    <cfRule type="containsText" dxfId="1320" priority="637" operator="containsText" text="3- Moderado">
      <formula>NOT(ISERROR(SEARCH("3- Moderado",N10)))</formula>
    </cfRule>
    <cfRule type="containsText" dxfId="1319" priority="638" operator="containsText" text="6- Moderado">
      <formula>NOT(ISERROR(SEARCH("6- Moderado",N10)))</formula>
    </cfRule>
    <cfRule type="containsText" dxfId="1318" priority="639" operator="containsText" text="4- Moderado">
      <formula>NOT(ISERROR(SEARCH("4- Moderado",N10)))</formula>
    </cfRule>
    <cfRule type="containsText" dxfId="1317" priority="640" operator="containsText" text="3- Bajo">
      <formula>NOT(ISERROR(SEARCH("3- Bajo",N10)))</formula>
    </cfRule>
    <cfRule type="containsText" dxfId="1316" priority="641" operator="containsText" text="4- Bajo">
      <formula>NOT(ISERROR(SEARCH("4- Bajo",N10)))</formula>
    </cfRule>
    <cfRule type="containsText" dxfId="1315" priority="642" operator="containsText" text="1- Bajo">
      <formula>NOT(ISERROR(SEARCH("1- Bajo",N10)))</formula>
    </cfRule>
  </conditionalFormatting>
  <conditionalFormatting sqref="H10:H14">
    <cfRule type="containsText" dxfId="1314" priority="624" operator="containsText" text="Muy Alta">
      <formula>NOT(ISERROR(SEARCH("Muy Alta",H10)))</formula>
    </cfRule>
    <cfRule type="containsText" dxfId="1313" priority="625" operator="containsText" text="Alta">
      <formula>NOT(ISERROR(SEARCH("Alta",H10)))</formula>
    </cfRule>
    <cfRule type="containsText" dxfId="1312" priority="626" operator="containsText" text="Muy Alta">
      <formula>NOT(ISERROR(SEARCH("Muy Alta",H10)))</formula>
    </cfRule>
    <cfRule type="containsText" dxfId="1311" priority="631" operator="containsText" text="Muy Baja">
      <formula>NOT(ISERROR(SEARCH("Muy Baja",H10)))</formula>
    </cfRule>
    <cfRule type="containsText" dxfId="1310" priority="632" operator="containsText" text="Baja">
      <formula>NOT(ISERROR(SEARCH("Baja",H10)))</formula>
    </cfRule>
    <cfRule type="containsText" dxfId="1309" priority="633" operator="containsText" text="Media">
      <formula>NOT(ISERROR(SEARCH("Media",H10)))</formula>
    </cfRule>
    <cfRule type="containsText" dxfId="1308" priority="634" operator="containsText" text="Alta">
      <formula>NOT(ISERROR(SEARCH("Alta",H10)))</formula>
    </cfRule>
    <cfRule type="containsText" dxfId="1307" priority="636" operator="containsText" text="Muy Alta">
      <formula>NOT(ISERROR(SEARCH("Muy Alta",H10)))</formula>
    </cfRule>
  </conditionalFormatting>
  <conditionalFormatting sqref="I10:I14">
    <cfRule type="containsText" dxfId="1306" priority="627" operator="containsText" text="Catastrófico">
      <formula>NOT(ISERROR(SEARCH("Catastrófico",I10)))</formula>
    </cfRule>
    <cfRule type="containsText" dxfId="1305" priority="628" operator="containsText" text="Mayor">
      <formula>NOT(ISERROR(SEARCH("Mayor",I10)))</formula>
    </cfRule>
    <cfRule type="containsText" dxfId="1304" priority="629" operator="containsText" text="Menor">
      <formula>NOT(ISERROR(SEARCH("Menor",I10)))</formula>
    </cfRule>
    <cfRule type="containsText" dxfId="1303" priority="630" operator="containsText" text="Leve">
      <formula>NOT(ISERROR(SEARCH("Leve",I10)))</formula>
    </cfRule>
    <cfRule type="containsText" dxfId="1302" priority="635" operator="containsText" text="Moderado">
      <formula>NOT(ISERROR(SEARCH("Moderado",I10)))</formula>
    </cfRule>
  </conditionalFormatting>
  <conditionalFormatting sqref="K10:K14">
    <cfRule type="containsText" dxfId="1301" priority="622" operator="containsText" text="Media">
      <formula>NOT(ISERROR(SEARCH("Media",K10)))</formula>
    </cfRule>
  </conditionalFormatting>
  <conditionalFormatting sqref="L10:L14">
    <cfRule type="containsText" dxfId="1300" priority="621" operator="containsText" text="Moderado">
      <formula>NOT(ISERROR(SEARCH("Moderado",L10)))</formula>
    </cfRule>
  </conditionalFormatting>
  <conditionalFormatting sqref="J10:J14">
    <cfRule type="containsText" dxfId="1299" priority="620" operator="containsText" text="Moderado">
      <formula>NOT(ISERROR(SEARCH("Moderado",J10)))</formula>
    </cfRule>
  </conditionalFormatting>
  <conditionalFormatting sqref="J10:J14">
    <cfRule type="containsText" dxfId="1298" priority="618" operator="containsText" text="Bajo">
      <formula>NOT(ISERROR(SEARCH("Bajo",J10)))</formula>
    </cfRule>
    <cfRule type="containsText" dxfId="1297" priority="619" operator="containsText" text="Extremo">
      <formula>NOT(ISERROR(SEARCH("Extremo",J10)))</formula>
    </cfRule>
  </conditionalFormatting>
  <conditionalFormatting sqref="K10:K14">
    <cfRule type="containsText" dxfId="1296" priority="616" operator="containsText" text="Baja">
      <formula>NOT(ISERROR(SEARCH("Baja",K10)))</formula>
    </cfRule>
    <cfRule type="containsText" dxfId="1295" priority="617" operator="containsText" text="Muy Baja">
      <formula>NOT(ISERROR(SEARCH("Muy Baja",K10)))</formula>
    </cfRule>
  </conditionalFormatting>
  <conditionalFormatting sqref="K10:K14">
    <cfRule type="containsText" dxfId="1294" priority="614" operator="containsText" text="Muy Alta">
      <formula>NOT(ISERROR(SEARCH("Muy Alta",K10)))</formula>
    </cfRule>
    <cfRule type="containsText" dxfId="1293" priority="615" operator="containsText" text="Alta">
      <formula>NOT(ISERROR(SEARCH("Alta",K10)))</formula>
    </cfRule>
  </conditionalFormatting>
  <conditionalFormatting sqref="L10:L14">
    <cfRule type="containsText" dxfId="1292" priority="610" operator="containsText" text="Catastrófico">
      <formula>NOT(ISERROR(SEARCH("Catastrófico",L10)))</formula>
    </cfRule>
    <cfRule type="containsText" dxfId="1291" priority="611" operator="containsText" text="Mayor">
      <formula>NOT(ISERROR(SEARCH("Mayor",L10)))</formula>
    </cfRule>
    <cfRule type="containsText" dxfId="1290" priority="612" operator="containsText" text="Menor">
      <formula>NOT(ISERROR(SEARCH("Menor",L10)))</formula>
    </cfRule>
    <cfRule type="containsText" dxfId="1289" priority="613" operator="containsText" text="Leve">
      <formula>NOT(ISERROR(SEARCH("Leve",L10)))</formula>
    </cfRule>
  </conditionalFormatting>
  <conditionalFormatting sqref="K15:L15">
    <cfRule type="containsText" dxfId="1288" priority="604" operator="containsText" text="3- Moderado">
      <formula>NOT(ISERROR(SEARCH("3- Moderado",K15)))</formula>
    </cfRule>
    <cfRule type="containsText" dxfId="1287" priority="605" operator="containsText" text="6- Moderado">
      <formula>NOT(ISERROR(SEARCH("6- Moderado",K15)))</formula>
    </cfRule>
    <cfRule type="containsText" dxfId="1286" priority="606" operator="containsText" text="4- Moderado">
      <formula>NOT(ISERROR(SEARCH("4- Moderado",K15)))</formula>
    </cfRule>
    <cfRule type="containsText" dxfId="1285" priority="607" operator="containsText" text="3- Bajo">
      <formula>NOT(ISERROR(SEARCH("3- Bajo",K15)))</formula>
    </cfRule>
    <cfRule type="containsText" dxfId="1284" priority="608" operator="containsText" text="4- Bajo">
      <formula>NOT(ISERROR(SEARCH("4- Bajo",K15)))</formula>
    </cfRule>
    <cfRule type="containsText" dxfId="1283" priority="609" operator="containsText" text="1- Bajo">
      <formula>NOT(ISERROR(SEARCH("1- Bajo",K15)))</formula>
    </cfRule>
  </conditionalFormatting>
  <conditionalFormatting sqref="H15:I15">
    <cfRule type="containsText" dxfId="1282" priority="598" operator="containsText" text="3- Moderado">
      <formula>NOT(ISERROR(SEARCH("3- Moderado",H15)))</formula>
    </cfRule>
    <cfRule type="containsText" dxfId="1281" priority="599" operator="containsText" text="6- Moderado">
      <formula>NOT(ISERROR(SEARCH("6- Moderado",H15)))</formula>
    </cfRule>
    <cfRule type="containsText" dxfId="1280" priority="600" operator="containsText" text="4- Moderado">
      <formula>NOT(ISERROR(SEARCH("4- Moderado",H15)))</formula>
    </cfRule>
    <cfRule type="containsText" dxfId="1279" priority="601" operator="containsText" text="3- Bajo">
      <formula>NOT(ISERROR(SEARCH("3- Bajo",H15)))</formula>
    </cfRule>
    <cfRule type="containsText" dxfId="1278" priority="602" operator="containsText" text="4- Bajo">
      <formula>NOT(ISERROR(SEARCH("4- Bajo",H15)))</formula>
    </cfRule>
    <cfRule type="containsText" dxfId="1277" priority="603" operator="containsText" text="1- Bajo">
      <formula>NOT(ISERROR(SEARCH("1- Bajo",H15)))</formula>
    </cfRule>
  </conditionalFormatting>
  <conditionalFormatting sqref="A15 C15:E15">
    <cfRule type="containsText" dxfId="1276" priority="592" operator="containsText" text="3- Moderado">
      <formula>NOT(ISERROR(SEARCH("3- Moderado",A15)))</formula>
    </cfRule>
    <cfRule type="containsText" dxfId="1275" priority="593" operator="containsText" text="6- Moderado">
      <formula>NOT(ISERROR(SEARCH("6- Moderado",A15)))</formula>
    </cfRule>
    <cfRule type="containsText" dxfId="1274" priority="594" operator="containsText" text="4- Moderado">
      <formula>NOT(ISERROR(SEARCH("4- Moderado",A15)))</formula>
    </cfRule>
    <cfRule type="containsText" dxfId="1273" priority="595" operator="containsText" text="3- Bajo">
      <formula>NOT(ISERROR(SEARCH("3- Bajo",A15)))</formula>
    </cfRule>
    <cfRule type="containsText" dxfId="1272" priority="596" operator="containsText" text="4- Bajo">
      <formula>NOT(ISERROR(SEARCH("4- Bajo",A15)))</formula>
    </cfRule>
    <cfRule type="containsText" dxfId="1271" priority="597" operator="containsText" text="1- Bajo">
      <formula>NOT(ISERROR(SEARCH("1- Bajo",A15)))</formula>
    </cfRule>
  </conditionalFormatting>
  <conditionalFormatting sqref="F15:G15">
    <cfRule type="containsText" dxfId="1270" priority="586" operator="containsText" text="3- Moderado">
      <formula>NOT(ISERROR(SEARCH("3- Moderado",F15)))</formula>
    </cfRule>
    <cfRule type="containsText" dxfId="1269" priority="587" operator="containsText" text="6- Moderado">
      <formula>NOT(ISERROR(SEARCH("6- Moderado",F15)))</formula>
    </cfRule>
    <cfRule type="containsText" dxfId="1268" priority="588" operator="containsText" text="4- Moderado">
      <formula>NOT(ISERROR(SEARCH("4- Moderado",F15)))</formula>
    </cfRule>
    <cfRule type="containsText" dxfId="1267" priority="589" operator="containsText" text="3- Bajo">
      <formula>NOT(ISERROR(SEARCH("3- Bajo",F15)))</formula>
    </cfRule>
    <cfRule type="containsText" dxfId="1266" priority="590" operator="containsText" text="4- Bajo">
      <formula>NOT(ISERROR(SEARCH("4- Bajo",F15)))</formula>
    </cfRule>
    <cfRule type="containsText" dxfId="1265" priority="591" operator="containsText" text="1- Bajo">
      <formula>NOT(ISERROR(SEARCH("1- Bajo",F15)))</formula>
    </cfRule>
  </conditionalFormatting>
  <conditionalFormatting sqref="J15:J19">
    <cfRule type="containsText" dxfId="1264" priority="581" operator="containsText" text="Bajo">
      <formula>NOT(ISERROR(SEARCH("Bajo",J15)))</formula>
    </cfRule>
    <cfRule type="containsText" dxfId="1263" priority="582" operator="containsText" text="Moderado">
      <formula>NOT(ISERROR(SEARCH("Moderado",J15)))</formula>
    </cfRule>
    <cfRule type="containsText" dxfId="1262" priority="583" operator="containsText" text="Alto">
      <formula>NOT(ISERROR(SEARCH("Alto",J15)))</formula>
    </cfRule>
    <cfRule type="containsText" dxfId="1261" priority="584" operator="containsText" text="Extremo">
      <formula>NOT(ISERROR(SEARCH("Extremo",J15)))</formula>
    </cfRule>
    <cfRule type="colorScale" priority="585">
      <colorScale>
        <cfvo type="min"/>
        <cfvo type="max"/>
        <color rgb="FFFF7128"/>
        <color rgb="FFFFEF9C"/>
      </colorScale>
    </cfRule>
  </conditionalFormatting>
  <conditionalFormatting sqref="M15:M19">
    <cfRule type="containsText" dxfId="1260" priority="556" operator="containsText" text="Moderado">
      <formula>NOT(ISERROR(SEARCH("Moderado",M15)))</formula>
    </cfRule>
    <cfRule type="containsText" dxfId="1259" priority="576" operator="containsText" text="Bajo">
      <formula>NOT(ISERROR(SEARCH("Bajo",M15)))</formula>
    </cfRule>
    <cfRule type="containsText" dxfId="1258" priority="577" operator="containsText" text="Moderado">
      <formula>NOT(ISERROR(SEARCH("Moderado",M15)))</formula>
    </cfRule>
    <cfRule type="containsText" dxfId="1257" priority="578" operator="containsText" text="Alto">
      <formula>NOT(ISERROR(SEARCH("Alto",M15)))</formula>
    </cfRule>
    <cfRule type="containsText" dxfId="1256" priority="579" operator="containsText" text="Extremo">
      <formula>NOT(ISERROR(SEARCH("Extremo",M15)))</formula>
    </cfRule>
    <cfRule type="colorScale" priority="580">
      <colorScale>
        <cfvo type="min"/>
        <cfvo type="max"/>
        <color rgb="FFFF7128"/>
        <color rgb="FFFFEF9C"/>
      </colorScale>
    </cfRule>
  </conditionalFormatting>
  <conditionalFormatting sqref="N15">
    <cfRule type="containsText" dxfId="1255" priority="570" operator="containsText" text="3- Moderado">
      <formula>NOT(ISERROR(SEARCH("3- Moderado",N15)))</formula>
    </cfRule>
    <cfRule type="containsText" dxfId="1254" priority="571" operator="containsText" text="6- Moderado">
      <formula>NOT(ISERROR(SEARCH("6- Moderado",N15)))</formula>
    </cfRule>
    <cfRule type="containsText" dxfId="1253" priority="572" operator="containsText" text="4- Moderado">
      <formula>NOT(ISERROR(SEARCH("4- Moderado",N15)))</formula>
    </cfRule>
    <cfRule type="containsText" dxfId="1252" priority="573" operator="containsText" text="3- Bajo">
      <formula>NOT(ISERROR(SEARCH("3- Bajo",N15)))</formula>
    </cfRule>
    <cfRule type="containsText" dxfId="1251" priority="574" operator="containsText" text="4- Bajo">
      <formula>NOT(ISERROR(SEARCH("4- Bajo",N15)))</formula>
    </cfRule>
    <cfRule type="containsText" dxfId="1250" priority="575" operator="containsText" text="1- Bajo">
      <formula>NOT(ISERROR(SEARCH("1- Bajo",N15)))</formula>
    </cfRule>
  </conditionalFormatting>
  <conditionalFormatting sqref="H15:H19">
    <cfRule type="containsText" dxfId="1249" priority="557" operator="containsText" text="Muy Alta">
      <formula>NOT(ISERROR(SEARCH("Muy Alta",H15)))</formula>
    </cfRule>
    <cfRule type="containsText" dxfId="1248" priority="558" operator="containsText" text="Alta">
      <formula>NOT(ISERROR(SEARCH("Alta",H15)))</formula>
    </cfRule>
    <cfRule type="containsText" dxfId="1247" priority="559" operator="containsText" text="Muy Alta">
      <formula>NOT(ISERROR(SEARCH("Muy Alta",H15)))</formula>
    </cfRule>
    <cfRule type="containsText" dxfId="1246" priority="564" operator="containsText" text="Muy Baja">
      <formula>NOT(ISERROR(SEARCH("Muy Baja",H15)))</formula>
    </cfRule>
    <cfRule type="containsText" dxfId="1245" priority="565" operator="containsText" text="Baja">
      <formula>NOT(ISERROR(SEARCH("Baja",H15)))</formula>
    </cfRule>
    <cfRule type="containsText" dxfId="1244" priority="566" operator="containsText" text="Media">
      <formula>NOT(ISERROR(SEARCH("Media",H15)))</formula>
    </cfRule>
    <cfRule type="containsText" dxfId="1243" priority="567" operator="containsText" text="Alta">
      <formula>NOT(ISERROR(SEARCH("Alta",H15)))</formula>
    </cfRule>
    <cfRule type="containsText" dxfId="1242" priority="569" operator="containsText" text="Muy Alta">
      <formula>NOT(ISERROR(SEARCH("Muy Alta",H15)))</formula>
    </cfRule>
  </conditionalFormatting>
  <conditionalFormatting sqref="I15:I19">
    <cfRule type="containsText" dxfId="1241" priority="560" operator="containsText" text="Catastrófico">
      <formula>NOT(ISERROR(SEARCH("Catastrófico",I15)))</formula>
    </cfRule>
    <cfRule type="containsText" dxfId="1240" priority="561" operator="containsText" text="Mayor">
      <formula>NOT(ISERROR(SEARCH("Mayor",I15)))</formula>
    </cfRule>
    <cfRule type="containsText" dxfId="1239" priority="562" operator="containsText" text="Menor">
      <formula>NOT(ISERROR(SEARCH("Menor",I15)))</formula>
    </cfRule>
    <cfRule type="containsText" dxfId="1238" priority="563" operator="containsText" text="Leve">
      <formula>NOT(ISERROR(SEARCH("Leve",I15)))</formula>
    </cfRule>
    <cfRule type="containsText" dxfId="1237" priority="568" operator="containsText" text="Moderado">
      <formula>NOT(ISERROR(SEARCH("Moderado",I15)))</formula>
    </cfRule>
  </conditionalFormatting>
  <conditionalFormatting sqref="K15:K19">
    <cfRule type="containsText" dxfId="1236" priority="555" operator="containsText" text="Media">
      <formula>NOT(ISERROR(SEARCH("Media",K15)))</formula>
    </cfRule>
  </conditionalFormatting>
  <conditionalFormatting sqref="L15:L19">
    <cfRule type="containsText" dxfId="1235" priority="554" operator="containsText" text="Moderado">
      <formula>NOT(ISERROR(SEARCH("Moderado",L15)))</formula>
    </cfRule>
  </conditionalFormatting>
  <conditionalFormatting sqref="J15:J19">
    <cfRule type="containsText" dxfId="1234" priority="553" operator="containsText" text="Moderado">
      <formula>NOT(ISERROR(SEARCH("Moderado",J15)))</formula>
    </cfRule>
  </conditionalFormatting>
  <conditionalFormatting sqref="J15:J19">
    <cfRule type="containsText" dxfId="1233" priority="551" operator="containsText" text="Bajo">
      <formula>NOT(ISERROR(SEARCH("Bajo",J15)))</formula>
    </cfRule>
    <cfRule type="containsText" dxfId="1232" priority="552" operator="containsText" text="Extremo">
      <formula>NOT(ISERROR(SEARCH("Extremo",J15)))</formula>
    </cfRule>
  </conditionalFormatting>
  <conditionalFormatting sqref="K15:K19">
    <cfRule type="containsText" dxfId="1231" priority="549" operator="containsText" text="Baja">
      <formula>NOT(ISERROR(SEARCH("Baja",K15)))</formula>
    </cfRule>
    <cfRule type="containsText" dxfId="1230" priority="550" operator="containsText" text="Muy Baja">
      <formula>NOT(ISERROR(SEARCH("Muy Baja",K15)))</formula>
    </cfRule>
  </conditionalFormatting>
  <conditionalFormatting sqref="K15:K19">
    <cfRule type="containsText" dxfId="1229" priority="547" operator="containsText" text="Muy Alta">
      <formula>NOT(ISERROR(SEARCH("Muy Alta",K15)))</formula>
    </cfRule>
    <cfRule type="containsText" dxfId="1228" priority="548" operator="containsText" text="Alta">
      <formula>NOT(ISERROR(SEARCH("Alta",K15)))</formula>
    </cfRule>
  </conditionalFormatting>
  <conditionalFormatting sqref="L15:L19">
    <cfRule type="containsText" dxfId="1227" priority="543" operator="containsText" text="Catastrófico">
      <formula>NOT(ISERROR(SEARCH("Catastrófico",L15)))</formula>
    </cfRule>
    <cfRule type="containsText" dxfId="1226" priority="544" operator="containsText" text="Mayor">
      <formula>NOT(ISERROR(SEARCH("Mayor",L15)))</formula>
    </cfRule>
    <cfRule type="containsText" dxfId="1225" priority="545" operator="containsText" text="Menor">
      <formula>NOT(ISERROR(SEARCH("Menor",L15)))</formula>
    </cfRule>
    <cfRule type="containsText" dxfId="1224" priority="546" operator="containsText" text="Leve">
      <formula>NOT(ISERROR(SEARCH("Leve",L15)))</formula>
    </cfRule>
  </conditionalFormatting>
  <conditionalFormatting sqref="K20:L20">
    <cfRule type="containsText" dxfId="1223" priority="537" operator="containsText" text="3- Moderado">
      <formula>NOT(ISERROR(SEARCH("3- Moderado",K20)))</formula>
    </cfRule>
    <cfRule type="containsText" dxfId="1222" priority="538" operator="containsText" text="6- Moderado">
      <formula>NOT(ISERROR(SEARCH("6- Moderado",K20)))</formula>
    </cfRule>
    <cfRule type="containsText" dxfId="1221" priority="539" operator="containsText" text="4- Moderado">
      <formula>NOT(ISERROR(SEARCH("4- Moderado",K20)))</formula>
    </cfRule>
    <cfRule type="containsText" dxfId="1220" priority="540" operator="containsText" text="3- Bajo">
      <formula>NOT(ISERROR(SEARCH("3- Bajo",K20)))</formula>
    </cfRule>
    <cfRule type="containsText" dxfId="1219" priority="541" operator="containsText" text="4- Bajo">
      <formula>NOT(ISERROR(SEARCH("4- Bajo",K20)))</formula>
    </cfRule>
    <cfRule type="containsText" dxfId="1218" priority="542" operator="containsText" text="1- Bajo">
      <formula>NOT(ISERROR(SEARCH("1- Bajo",K20)))</formula>
    </cfRule>
  </conditionalFormatting>
  <conditionalFormatting sqref="H20:I20">
    <cfRule type="containsText" dxfId="1217" priority="531" operator="containsText" text="3- Moderado">
      <formula>NOT(ISERROR(SEARCH("3- Moderado",H20)))</formula>
    </cfRule>
    <cfRule type="containsText" dxfId="1216" priority="532" operator="containsText" text="6- Moderado">
      <formula>NOT(ISERROR(SEARCH("6- Moderado",H20)))</formula>
    </cfRule>
    <cfRule type="containsText" dxfId="1215" priority="533" operator="containsText" text="4- Moderado">
      <formula>NOT(ISERROR(SEARCH("4- Moderado",H20)))</formula>
    </cfRule>
    <cfRule type="containsText" dxfId="1214" priority="534" operator="containsText" text="3- Bajo">
      <formula>NOT(ISERROR(SEARCH("3- Bajo",H20)))</formula>
    </cfRule>
    <cfRule type="containsText" dxfId="1213" priority="535" operator="containsText" text="4- Bajo">
      <formula>NOT(ISERROR(SEARCH("4- Bajo",H20)))</formula>
    </cfRule>
    <cfRule type="containsText" dxfId="1212" priority="536" operator="containsText" text="1- Bajo">
      <formula>NOT(ISERROR(SEARCH("1- Bajo",H20)))</formula>
    </cfRule>
  </conditionalFormatting>
  <conditionalFormatting sqref="A20 C20:E20">
    <cfRule type="containsText" dxfId="1211" priority="525" operator="containsText" text="3- Moderado">
      <formula>NOT(ISERROR(SEARCH("3- Moderado",A20)))</formula>
    </cfRule>
    <cfRule type="containsText" dxfId="1210" priority="526" operator="containsText" text="6- Moderado">
      <formula>NOT(ISERROR(SEARCH("6- Moderado",A20)))</formula>
    </cfRule>
    <cfRule type="containsText" dxfId="1209" priority="527" operator="containsText" text="4- Moderado">
      <formula>NOT(ISERROR(SEARCH("4- Moderado",A20)))</formula>
    </cfRule>
    <cfRule type="containsText" dxfId="1208" priority="528" operator="containsText" text="3- Bajo">
      <formula>NOT(ISERROR(SEARCH("3- Bajo",A20)))</formula>
    </cfRule>
    <cfRule type="containsText" dxfId="1207" priority="529" operator="containsText" text="4- Bajo">
      <formula>NOT(ISERROR(SEARCH("4- Bajo",A20)))</formula>
    </cfRule>
    <cfRule type="containsText" dxfId="1206" priority="530" operator="containsText" text="1- Bajo">
      <formula>NOT(ISERROR(SEARCH("1- Bajo",A20)))</formula>
    </cfRule>
  </conditionalFormatting>
  <conditionalFormatting sqref="F20:G20">
    <cfRule type="containsText" dxfId="1205" priority="519" operator="containsText" text="3- Moderado">
      <formula>NOT(ISERROR(SEARCH("3- Moderado",F20)))</formula>
    </cfRule>
    <cfRule type="containsText" dxfId="1204" priority="520" operator="containsText" text="6- Moderado">
      <formula>NOT(ISERROR(SEARCH("6- Moderado",F20)))</formula>
    </cfRule>
    <cfRule type="containsText" dxfId="1203" priority="521" operator="containsText" text="4- Moderado">
      <formula>NOT(ISERROR(SEARCH("4- Moderado",F20)))</formula>
    </cfRule>
    <cfRule type="containsText" dxfId="1202" priority="522" operator="containsText" text="3- Bajo">
      <formula>NOT(ISERROR(SEARCH("3- Bajo",F20)))</formula>
    </cfRule>
    <cfRule type="containsText" dxfId="1201" priority="523" operator="containsText" text="4- Bajo">
      <formula>NOT(ISERROR(SEARCH("4- Bajo",F20)))</formula>
    </cfRule>
    <cfRule type="containsText" dxfId="1200" priority="524" operator="containsText" text="1- Bajo">
      <formula>NOT(ISERROR(SEARCH("1- Bajo",F20)))</formula>
    </cfRule>
  </conditionalFormatting>
  <conditionalFormatting sqref="J20:J24">
    <cfRule type="containsText" dxfId="1199" priority="514" operator="containsText" text="Bajo">
      <formula>NOT(ISERROR(SEARCH("Bajo",J20)))</formula>
    </cfRule>
    <cfRule type="containsText" dxfId="1198" priority="515" operator="containsText" text="Moderado">
      <formula>NOT(ISERROR(SEARCH("Moderado",J20)))</formula>
    </cfRule>
    <cfRule type="containsText" dxfId="1197" priority="516" operator="containsText" text="Alto">
      <formula>NOT(ISERROR(SEARCH("Alto",J20)))</formula>
    </cfRule>
    <cfRule type="containsText" dxfId="1196" priority="517" operator="containsText" text="Extremo">
      <formula>NOT(ISERROR(SEARCH("Extremo",J20)))</formula>
    </cfRule>
    <cfRule type="colorScale" priority="518">
      <colorScale>
        <cfvo type="min"/>
        <cfvo type="max"/>
        <color rgb="FFFF7128"/>
        <color rgb="FFFFEF9C"/>
      </colorScale>
    </cfRule>
  </conditionalFormatting>
  <conditionalFormatting sqref="M20:M24">
    <cfRule type="containsText" dxfId="1195" priority="489" operator="containsText" text="Moderado">
      <formula>NOT(ISERROR(SEARCH("Moderado",M20)))</formula>
    </cfRule>
    <cfRule type="containsText" dxfId="1194" priority="509" operator="containsText" text="Bajo">
      <formula>NOT(ISERROR(SEARCH("Bajo",M20)))</formula>
    </cfRule>
    <cfRule type="containsText" dxfId="1193" priority="510" operator="containsText" text="Moderado">
      <formula>NOT(ISERROR(SEARCH("Moderado",M20)))</formula>
    </cfRule>
    <cfRule type="containsText" dxfId="1192" priority="511" operator="containsText" text="Alto">
      <formula>NOT(ISERROR(SEARCH("Alto",M20)))</formula>
    </cfRule>
    <cfRule type="containsText" dxfId="1191" priority="512" operator="containsText" text="Extremo">
      <formula>NOT(ISERROR(SEARCH("Extremo",M20)))</formula>
    </cfRule>
    <cfRule type="colorScale" priority="513">
      <colorScale>
        <cfvo type="min"/>
        <cfvo type="max"/>
        <color rgb="FFFF7128"/>
        <color rgb="FFFFEF9C"/>
      </colorScale>
    </cfRule>
  </conditionalFormatting>
  <conditionalFormatting sqref="N20">
    <cfRule type="containsText" dxfId="1190" priority="503" operator="containsText" text="3- Moderado">
      <formula>NOT(ISERROR(SEARCH("3- Moderado",N20)))</formula>
    </cfRule>
    <cfRule type="containsText" dxfId="1189" priority="504" operator="containsText" text="6- Moderado">
      <formula>NOT(ISERROR(SEARCH("6- Moderado",N20)))</formula>
    </cfRule>
    <cfRule type="containsText" dxfId="1188" priority="505" operator="containsText" text="4- Moderado">
      <formula>NOT(ISERROR(SEARCH("4- Moderado",N20)))</formula>
    </cfRule>
    <cfRule type="containsText" dxfId="1187" priority="506" operator="containsText" text="3- Bajo">
      <formula>NOT(ISERROR(SEARCH("3- Bajo",N20)))</formula>
    </cfRule>
    <cfRule type="containsText" dxfId="1186" priority="507" operator="containsText" text="4- Bajo">
      <formula>NOT(ISERROR(SEARCH("4- Bajo",N20)))</formula>
    </cfRule>
    <cfRule type="containsText" dxfId="1185" priority="508" operator="containsText" text="1- Bajo">
      <formula>NOT(ISERROR(SEARCH("1- Bajo",N20)))</formula>
    </cfRule>
  </conditionalFormatting>
  <conditionalFormatting sqref="H20:H24">
    <cfRule type="containsText" dxfId="1184" priority="490" operator="containsText" text="Muy Alta">
      <formula>NOT(ISERROR(SEARCH("Muy Alta",H20)))</formula>
    </cfRule>
    <cfRule type="containsText" dxfId="1183" priority="491" operator="containsText" text="Alta">
      <formula>NOT(ISERROR(SEARCH("Alta",H20)))</formula>
    </cfRule>
    <cfRule type="containsText" dxfId="1182" priority="492" operator="containsText" text="Muy Alta">
      <formula>NOT(ISERROR(SEARCH("Muy Alta",H20)))</formula>
    </cfRule>
    <cfRule type="containsText" dxfId="1181" priority="497" operator="containsText" text="Muy Baja">
      <formula>NOT(ISERROR(SEARCH("Muy Baja",H20)))</formula>
    </cfRule>
    <cfRule type="containsText" dxfId="1180" priority="498" operator="containsText" text="Baja">
      <formula>NOT(ISERROR(SEARCH("Baja",H20)))</formula>
    </cfRule>
    <cfRule type="containsText" dxfId="1179" priority="499" operator="containsText" text="Media">
      <formula>NOT(ISERROR(SEARCH("Media",H20)))</formula>
    </cfRule>
    <cfRule type="containsText" dxfId="1178" priority="500" operator="containsText" text="Alta">
      <formula>NOT(ISERROR(SEARCH("Alta",H20)))</formula>
    </cfRule>
    <cfRule type="containsText" dxfId="1177" priority="502" operator="containsText" text="Muy Alta">
      <formula>NOT(ISERROR(SEARCH("Muy Alta",H20)))</formula>
    </cfRule>
  </conditionalFormatting>
  <conditionalFormatting sqref="I20:I24">
    <cfRule type="containsText" dxfId="1176" priority="493" operator="containsText" text="Catastrófico">
      <formula>NOT(ISERROR(SEARCH("Catastrófico",I20)))</formula>
    </cfRule>
    <cfRule type="containsText" dxfId="1175" priority="494" operator="containsText" text="Mayor">
      <formula>NOT(ISERROR(SEARCH("Mayor",I20)))</formula>
    </cfRule>
    <cfRule type="containsText" dxfId="1174" priority="495" operator="containsText" text="Menor">
      <formula>NOT(ISERROR(SEARCH("Menor",I20)))</formula>
    </cfRule>
    <cfRule type="containsText" dxfId="1173" priority="496" operator="containsText" text="Leve">
      <formula>NOT(ISERROR(SEARCH("Leve",I20)))</formula>
    </cfRule>
    <cfRule type="containsText" dxfId="1172" priority="501" operator="containsText" text="Moderado">
      <formula>NOT(ISERROR(SEARCH("Moderado",I20)))</formula>
    </cfRule>
  </conditionalFormatting>
  <conditionalFormatting sqref="K20:K24">
    <cfRule type="containsText" dxfId="1171" priority="488" operator="containsText" text="Media">
      <formula>NOT(ISERROR(SEARCH("Media",K20)))</formula>
    </cfRule>
  </conditionalFormatting>
  <conditionalFormatting sqref="L20:L24">
    <cfRule type="containsText" dxfId="1170" priority="487" operator="containsText" text="Moderado">
      <formula>NOT(ISERROR(SEARCH("Moderado",L20)))</formula>
    </cfRule>
  </conditionalFormatting>
  <conditionalFormatting sqref="J20:J24">
    <cfRule type="containsText" dxfId="1169" priority="486" operator="containsText" text="Moderado">
      <formula>NOT(ISERROR(SEARCH("Moderado",J20)))</formula>
    </cfRule>
  </conditionalFormatting>
  <conditionalFormatting sqref="J20:J24">
    <cfRule type="containsText" dxfId="1168" priority="484" operator="containsText" text="Bajo">
      <formula>NOT(ISERROR(SEARCH("Bajo",J20)))</formula>
    </cfRule>
    <cfRule type="containsText" dxfId="1167" priority="485" operator="containsText" text="Extremo">
      <formula>NOT(ISERROR(SEARCH("Extremo",J20)))</formula>
    </cfRule>
  </conditionalFormatting>
  <conditionalFormatting sqref="K20:K24">
    <cfRule type="containsText" dxfId="1166" priority="482" operator="containsText" text="Baja">
      <formula>NOT(ISERROR(SEARCH("Baja",K20)))</formula>
    </cfRule>
    <cfRule type="containsText" dxfId="1165" priority="483" operator="containsText" text="Muy Baja">
      <formula>NOT(ISERROR(SEARCH("Muy Baja",K20)))</formula>
    </cfRule>
  </conditionalFormatting>
  <conditionalFormatting sqref="K20:K24">
    <cfRule type="containsText" dxfId="1164" priority="480" operator="containsText" text="Muy Alta">
      <formula>NOT(ISERROR(SEARCH("Muy Alta",K20)))</formula>
    </cfRule>
    <cfRule type="containsText" dxfId="1163" priority="481" operator="containsText" text="Alta">
      <formula>NOT(ISERROR(SEARCH("Alta",K20)))</formula>
    </cfRule>
  </conditionalFormatting>
  <conditionalFormatting sqref="L20:L24">
    <cfRule type="containsText" dxfId="1162" priority="476" operator="containsText" text="Catastrófico">
      <formula>NOT(ISERROR(SEARCH("Catastrófico",L20)))</formula>
    </cfRule>
    <cfRule type="containsText" dxfId="1161" priority="477" operator="containsText" text="Mayor">
      <formula>NOT(ISERROR(SEARCH("Mayor",L20)))</formula>
    </cfRule>
    <cfRule type="containsText" dxfId="1160" priority="478" operator="containsText" text="Menor">
      <formula>NOT(ISERROR(SEARCH("Menor",L20)))</formula>
    </cfRule>
    <cfRule type="containsText" dxfId="1159" priority="479" operator="containsText" text="Leve">
      <formula>NOT(ISERROR(SEARCH("Leve",L20)))</formula>
    </cfRule>
  </conditionalFormatting>
  <conditionalFormatting sqref="K30:L30">
    <cfRule type="containsText" dxfId="1158" priority="470" operator="containsText" text="3- Moderado">
      <formula>NOT(ISERROR(SEARCH("3- Moderado",K30)))</formula>
    </cfRule>
    <cfRule type="containsText" dxfId="1157" priority="471" operator="containsText" text="6- Moderado">
      <formula>NOT(ISERROR(SEARCH("6- Moderado",K30)))</formula>
    </cfRule>
    <cfRule type="containsText" dxfId="1156" priority="472" operator="containsText" text="4- Moderado">
      <formula>NOT(ISERROR(SEARCH("4- Moderado",K30)))</formula>
    </cfRule>
    <cfRule type="containsText" dxfId="1155" priority="473" operator="containsText" text="3- Bajo">
      <formula>NOT(ISERROR(SEARCH("3- Bajo",K30)))</formula>
    </cfRule>
    <cfRule type="containsText" dxfId="1154" priority="474" operator="containsText" text="4- Bajo">
      <formula>NOT(ISERROR(SEARCH("4- Bajo",K30)))</formula>
    </cfRule>
    <cfRule type="containsText" dxfId="1153" priority="475" operator="containsText" text="1- Bajo">
      <formula>NOT(ISERROR(SEARCH("1- Bajo",K30)))</formula>
    </cfRule>
  </conditionalFormatting>
  <conditionalFormatting sqref="H30:I30">
    <cfRule type="containsText" dxfId="1152" priority="464" operator="containsText" text="3- Moderado">
      <formula>NOT(ISERROR(SEARCH("3- Moderado",H30)))</formula>
    </cfRule>
    <cfRule type="containsText" dxfId="1151" priority="465" operator="containsText" text="6- Moderado">
      <formula>NOT(ISERROR(SEARCH("6- Moderado",H30)))</formula>
    </cfRule>
    <cfRule type="containsText" dxfId="1150" priority="466" operator="containsText" text="4- Moderado">
      <formula>NOT(ISERROR(SEARCH("4- Moderado",H30)))</formula>
    </cfRule>
    <cfRule type="containsText" dxfId="1149" priority="467" operator="containsText" text="3- Bajo">
      <formula>NOT(ISERROR(SEARCH("3- Bajo",H30)))</formula>
    </cfRule>
    <cfRule type="containsText" dxfId="1148" priority="468" operator="containsText" text="4- Bajo">
      <formula>NOT(ISERROR(SEARCH("4- Bajo",H30)))</formula>
    </cfRule>
    <cfRule type="containsText" dxfId="1147" priority="469" operator="containsText" text="1- Bajo">
      <formula>NOT(ISERROR(SEARCH("1- Bajo",H30)))</formula>
    </cfRule>
  </conditionalFormatting>
  <conditionalFormatting sqref="A30 C30:E30">
    <cfRule type="containsText" dxfId="1146" priority="458" operator="containsText" text="3- Moderado">
      <formula>NOT(ISERROR(SEARCH("3- Moderado",A30)))</formula>
    </cfRule>
    <cfRule type="containsText" dxfId="1145" priority="459" operator="containsText" text="6- Moderado">
      <formula>NOT(ISERROR(SEARCH("6- Moderado",A30)))</formula>
    </cfRule>
    <cfRule type="containsText" dxfId="1144" priority="460" operator="containsText" text="4- Moderado">
      <formula>NOT(ISERROR(SEARCH("4- Moderado",A30)))</formula>
    </cfRule>
    <cfRule type="containsText" dxfId="1143" priority="461" operator="containsText" text="3- Bajo">
      <formula>NOT(ISERROR(SEARCH("3- Bajo",A30)))</formula>
    </cfRule>
    <cfRule type="containsText" dxfId="1142" priority="462" operator="containsText" text="4- Bajo">
      <formula>NOT(ISERROR(SEARCH("4- Bajo",A30)))</formula>
    </cfRule>
    <cfRule type="containsText" dxfId="1141" priority="463" operator="containsText" text="1- Bajo">
      <formula>NOT(ISERROR(SEARCH("1- Bajo",A30)))</formula>
    </cfRule>
  </conditionalFormatting>
  <conditionalFormatting sqref="F30:G30">
    <cfRule type="containsText" dxfId="1140" priority="452" operator="containsText" text="3- Moderado">
      <formula>NOT(ISERROR(SEARCH("3- Moderado",F30)))</formula>
    </cfRule>
    <cfRule type="containsText" dxfId="1139" priority="453" operator="containsText" text="6- Moderado">
      <formula>NOT(ISERROR(SEARCH("6- Moderado",F30)))</formula>
    </cfRule>
    <cfRule type="containsText" dxfId="1138" priority="454" operator="containsText" text="4- Moderado">
      <formula>NOT(ISERROR(SEARCH("4- Moderado",F30)))</formula>
    </cfRule>
    <cfRule type="containsText" dxfId="1137" priority="455" operator="containsText" text="3- Bajo">
      <formula>NOT(ISERROR(SEARCH("3- Bajo",F30)))</formula>
    </cfRule>
    <cfRule type="containsText" dxfId="1136" priority="456" operator="containsText" text="4- Bajo">
      <formula>NOT(ISERROR(SEARCH("4- Bajo",F30)))</formula>
    </cfRule>
    <cfRule type="containsText" dxfId="1135" priority="457" operator="containsText" text="1- Bajo">
      <formula>NOT(ISERROR(SEARCH("1- Bajo",F30)))</formula>
    </cfRule>
  </conditionalFormatting>
  <conditionalFormatting sqref="J30:J34">
    <cfRule type="containsText" dxfId="1134" priority="447" operator="containsText" text="Bajo">
      <formula>NOT(ISERROR(SEARCH("Bajo",J30)))</formula>
    </cfRule>
    <cfRule type="containsText" dxfId="1133" priority="448" operator="containsText" text="Moderado">
      <formula>NOT(ISERROR(SEARCH("Moderado",J30)))</formula>
    </cfRule>
    <cfRule type="containsText" dxfId="1132" priority="449" operator="containsText" text="Alto">
      <formula>NOT(ISERROR(SEARCH("Alto",J30)))</formula>
    </cfRule>
    <cfRule type="containsText" dxfId="1131" priority="450" operator="containsText" text="Extremo">
      <formula>NOT(ISERROR(SEARCH("Extremo",J30)))</formula>
    </cfRule>
    <cfRule type="colorScale" priority="451">
      <colorScale>
        <cfvo type="min"/>
        <cfvo type="max"/>
        <color rgb="FFFF7128"/>
        <color rgb="FFFFEF9C"/>
      </colorScale>
    </cfRule>
  </conditionalFormatting>
  <conditionalFormatting sqref="M30:M34">
    <cfRule type="containsText" dxfId="1130" priority="422" operator="containsText" text="Moderado">
      <formula>NOT(ISERROR(SEARCH("Moderado",M30)))</formula>
    </cfRule>
    <cfRule type="containsText" dxfId="1129" priority="442" operator="containsText" text="Bajo">
      <formula>NOT(ISERROR(SEARCH("Bajo",M30)))</formula>
    </cfRule>
    <cfRule type="containsText" dxfId="1128" priority="443" operator="containsText" text="Moderado">
      <formula>NOT(ISERROR(SEARCH("Moderado",M30)))</formula>
    </cfRule>
    <cfRule type="containsText" dxfId="1127" priority="444" operator="containsText" text="Alto">
      <formula>NOT(ISERROR(SEARCH("Alto",M30)))</formula>
    </cfRule>
    <cfRule type="containsText" dxfId="1126" priority="445" operator="containsText" text="Extremo">
      <formula>NOT(ISERROR(SEARCH("Extremo",M30)))</formula>
    </cfRule>
    <cfRule type="colorScale" priority="446">
      <colorScale>
        <cfvo type="min"/>
        <cfvo type="max"/>
        <color rgb="FFFF7128"/>
        <color rgb="FFFFEF9C"/>
      </colorScale>
    </cfRule>
  </conditionalFormatting>
  <conditionalFormatting sqref="N30">
    <cfRule type="containsText" dxfId="1125" priority="436" operator="containsText" text="3- Moderado">
      <formula>NOT(ISERROR(SEARCH("3- Moderado",N30)))</formula>
    </cfRule>
    <cfRule type="containsText" dxfId="1124" priority="437" operator="containsText" text="6- Moderado">
      <formula>NOT(ISERROR(SEARCH("6- Moderado",N30)))</formula>
    </cfRule>
    <cfRule type="containsText" dxfId="1123" priority="438" operator="containsText" text="4- Moderado">
      <formula>NOT(ISERROR(SEARCH("4- Moderado",N30)))</formula>
    </cfRule>
    <cfRule type="containsText" dxfId="1122" priority="439" operator="containsText" text="3- Bajo">
      <formula>NOT(ISERROR(SEARCH("3- Bajo",N30)))</formula>
    </cfRule>
    <cfRule type="containsText" dxfId="1121" priority="440" operator="containsText" text="4- Bajo">
      <formula>NOT(ISERROR(SEARCH("4- Bajo",N30)))</formula>
    </cfRule>
    <cfRule type="containsText" dxfId="1120" priority="441" operator="containsText" text="1- Bajo">
      <formula>NOT(ISERROR(SEARCH("1- Bajo",N30)))</formula>
    </cfRule>
  </conditionalFormatting>
  <conditionalFormatting sqref="H30:H34">
    <cfRule type="containsText" dxfId="1119" priority="423" operator="containsText" text="Muy Alta">
      <formula>NOT(ISERROR(SEARCH("Muy Alta",H30)))</formula>
    </cfRule>
    <cfRule type="containsText" dxfId="1118" priority="424" operator="containsText" text="Alta">
      <formula>NOT(ISERROR(SEARCH("Alta",H30)))</formula>
    </cfRule>
    <cfRule type="containsText" dxfId="1117" priority="425" operator="containsText" text="Muy Alta">
      <formula>NOT(ISERROR(SEARCH("Muy Alta",H30)))</formula>
    </cfRule>
    <cfRule type="containsText" dxfId="1116" priority="430" operator="containsText" text="Muy Baja">
      <formula>NOT(ISERROR(SEARCH("Muy Baja",H30)))</formula>
    </cfRule>
    <cfRule type="containsText" dxfId="1115" priority="431" operator="containsText" text="Baja">
      <formula>NOT(ISERROR(SEARCH("Baja",H30)))</formula>
    </cfRule>
    <cfRule type="containsText" dxfId="1114" priority="432" operator="containsText" text="Media">
      <formula>NOT(ISERROR(SEARCH("Media",H30)))</formula>
    </cfRule>
    <cfRule type="containsText" dxfId="1113" priority="433" operator="containsText" text="Alta">
      <formula>NOT(ISERROR(SEARCH("Alta",H30)))</formula>
    </cfRule>
    <cfRule type="containsText" dxfId="1112" priority="435" operator="containsText" text="Muy Alta">
      <formula>NOT(ISERROR(SEARCH("Muy Alta",H30)))</formula>
    </cfRule>
  </conditionalFormatting>
  <conditionalFormatting sqref="I30:I34">
    <cfRule type="containsText" dxfId="1111" priority="426" operator="containsText" text="Catastrófico">
      <formula>NOT(ISERROR(SEARCH("Catastrófico",I30)))</formula>
    </cfRule>
    <cfRule type="containsText" dxfId="1110" priority="427" operator="containsText" text="Mayor">
      <formula>NOT(ISERROR(SEARCH("Mayor",I30)))</formula>
    </cfRule>
    <cfRule type="containsText" dxfId="1109" priority="428" operator="containsText" text="Menor">
      <formula>NOT(ISERROR(SEARCH("Menor",I30)))</formula>
    </cfRule>
    <cfRule type="containsText" dxfId="1108" priority="429" operator="containsText" text="Leve">
      <formula>NOT(ISERROR(SEARCH("Leve",I30)))</formula>
    </cfRule>
    <cfRule type="containsText" dxfId="1107" priority="434" operator="containsText" text="Moderado">
      <formula>NOT(ISERROR(SEARCH("Moderado",I30)))</formula>
    </cfRule>
  </conditionalFormatting>
  <conditionalFormatting sqref="K30:K34">
    <cfRule type="containsText" dxfId="1106" priority="421" operator="containsText" text="Media">
      <formula>NOT(ISERROR(SEARCH("Media",K30)))</formula>
    </cfRule>
  </conditionalFormatting>
  <conditionalFormatting sqref="L30:L34">
    <cfRule type="containsText" dxfId="1105" priority="420" operator="containsText" text="Moderado">
      <formula>NOT(ISERROR(SEARCH("Moderado",L30)))</formula>
    </cfRule>
  </conditionalFormatting>
  <conditionalFormatting sqref="J30:J34">
    <cfRule type="containsText" dxfId="1104" priority="419" operator="containsText" text="Moderado">
      <formula>NOT(ISERROR(SEARCH("Moderado",J30)))</formula>
    </cfRule>
  </conditionalFormatting>
  <conditionalFormatting sqref="J30:J34">
    <cfRule type="containsText" dxfId="1103" priority="417" operator="containsText" text="Bajo">
      <formula>NOT(ISERROR(SEARCH("Bajo",J30)))</formula>
    </cfRule>
    <cfRule type="containsText" dxfId="1102" priority="418" operator="containsText" text="Extremo">
      <formula>NOT(ISERROR(SEARCH("Extremo",J30)))</formula>
    </cfRule>
  </conditionalFormatting>
  <conditionalFormatting sqref="K30:K34">
    <cfRule type="containsText" dxfId="1101" priority="415" operator="containsText" text="Baja">
      <formula>NOT(ISERROR(SEARCH("Baja",K30)))</formula>
    </cfRule>
    <cfRule type="containsText" dxfId="1100" priority="416" operator="containsText" text="Muy Baja">
      <formula>NOT(ISERROR(SEARCH("Muy Baja",K30)))</formula>
    </cfRule>
  </conditionalFormatting>
  <conditionalFormatting sqref="K30:K34">
    <cfRule type="containsText" dxfId="1099" priority="413" operator="containsText" text="Muy Alta">
      <formula>NOT(ISERROR(SEARCH("Muy Alta",K30)))</formula>
    </cfRule>
    <cfRule type="containsText" dxfId="1098" priority="414" operator="containsText" text="Alta">
      <formula>NOT(ISERROR(SEARCH("Alta",K30)))</formula>
    </cfRule>
  </conditionalFormatting>
  <conditionalFormatting sqref="L30:L34">
    <cfRule type="containsText" dxfId="1097" priority="409" operator="containsText" text="Catastrófico">
      <formula>NOT(ISERROR(SEARCH("Catastrófico",L30)))</formula>
    </cfRule>
    <cfRule type="containsText" dxfId="1096" priority="410" operator="containsText" text="Mayor">
      <formula>NOT(ISERROR(SEARCH("Mayor",L30)))</formula>
    </cfRule>
    <cfRule type="containsText" dxfId="1095" priority="411" operator="containsText" text="Menor">
      <formula>NOT(ISERROR(SEARCH("Menor",L30)))</formula>
    </cfRule>
    <cfRule type="containsText" dxfId="1094" priority="412" operator="containsText" text="Leve">
      <formula>NOT(ISERROR(SEARCH("Leve",L30)))</formula>
    </cfRule>
  </conditionalFormatting>
  <conditionalFormatting sqref="K35:L35">
    <cfRule type="containsText" dxfId="1093" priority="403" operator="containsText" text="3- Moderado">
      <formula>NOT(ISERROR(SEARCH("3- Moderado",K35)))</formula>
    </cfRule>
    <cfRule type="containsText" dxfId="1092" priority="404" operator="containsText" text="6- Moderado">
      <formula>NOT(ISERROR(SEARCH("6- Moderado",K35)))</formula>
    </cfRule>
    <cfRule type="containsText" dxfId="1091" priority="405" operator="containsText" text="4- Moderado">
      <formula>NOT(ISERROR(SEARCH("4- Moderado",K35)))</formula>
    </cfRule>
    <cfRule type="containsText" dxfId="1090" priority="406" operator="containsText" text="3- Bajo">
      <formula>NOT(ISERROR(SEARCH("3- Bajo",K35)))</formula>
    </cfRule>
    <cfRule type="containsText" dxfId="1089" priority="407" operator="containsText" text="4- Bajo">
      <formula>NOT(ISERROR(SEARCH("4- Bajo",K35)))</formula>
    </cfRule>
    <cfRule type="containsText" dxfId="1088" priority="408" operator="containsText" text="1- Bajo">
      <formula>NOT(ISERROR(SEARCH("1- Bajo",K35)))</formula>
    </cfRule>
  </conditionalFormatting>
  <conditionalFormatting sqref="H35:I35">
    <cfRule type="containsText" dxfId="1087" priority="397" operator="containsText" text="3- Moderado">
      <formula>NOT(ISERROR(SEARCH("3- Moderado",H35)))</formula>
    </cfRule>
    <cfRule type="containsText" dxfId="1086" priority="398" operator="containsText" text="6- Moderado">
      <formula>NOT(ISERROR(SEARCH("6- Moderado",H35)))</formula>
    </cfRule>
    <cfRule type="containsText" dxfId="1085" priority="399" operator="containsText" text="4- Moderado">
      <formula>NOT(ISERROR(SEARCH("4- Moderado",H35)))</formula>
    </cfRule>
    <cfRule type="containsText" dxfId="1084" priority="400" operator="containsText" text="3- Bajo">
      <formula>NOT(ISERROR(SEARCH("3- Bajo",H35)))</formula>
    </cfRule>
    <cfRule type="containsText" dxfId="1083" priority="401" operator="containsText" text="4- Bajo">
      <formula>NOT(ISERROR(SEARCH("4- Bajo",H35)))</formula>
    </cfRule>
    <cfRule type="containsText" dxfId="1082" priority="402" operator="containsText" text="1- Bajo">
      <formula>NOT(ISERROR(SEARCH("1- Bajo",H35)))</formula>
    </cfRule>
  </conditionalFormatting>
  <conditionalFormatting sqref="A35 C35:E35">
    <cfRule type="containsText" dxfId="1081" priority="391" operator="containsText" text="3- Moderado">
      <formula>NOT(ISERROR(SEARCH("3- Moderado",A35)))</formula>
    </cfRule>
    <cfRule type="containsText" dxfId="1080" priority="392" operator="containsText" text="6- Moderado">
      <formula>NOT(ISERROR(SEARCH("6- Moderado",A35)))</formula>
    </cfRule>
    <cfRule type="containsText" dxfId="1079" priority="393" operator="containsText" text="4- Moderado">
      <formula>NOT(ISERROR(SEARCH("4- Moderado",A35)))</formula>
    </cfRule>
    <cfRule type="containsText" dxfId="1078" priority="394" operator="containsText" text="3- Bajo">
      <formula>NOT(ISERROR(SEARCH("3- Bajo",A35)))</formula>
    </cfRule>
    <cfRule type="containsText" dxfId="1077" priority="395" operator="containsText" text="4- Bajo">
      <formula>NOT(ISERROR(SEARCH("4- Bajo",A35)))</formula>
    </cfRule>
    <cfRule type="containsText" dxfId="1076" priority="396" operator="containsText" text="1- Bajo">
      <formula>NOT(ISERROR(SEARCH("1- Bajo",A35)))</formula>
    </cfRule>
  </conditionalFormatting>
  <conditionalFormatting sqref="F35:G35">
    <cfRule type="containsText" dxfId="1075" priority="385" operator="containsText" text="3- Moderado">
      <formula>NOT(ISERROR(SEARCH("3- Moderado",F35)))</formula>
    </cfRule>
    <cfRule type="containsText" dxfId="1074" priority="386" operator="containsText" text="6- Moderado">
      <formula>NOT(ISERROR(SEARCH("6- Moderado",F35)))</formula>
    </cfRule>
    <cfRule type="containsText" dxfId="1073" priority="387" operator="containsText" text="4- Moderado">
      <formula>NOT(ISERROR(SEARCH("4- Moderado",F35)))</formula>
    </cfRule>
    <cfRule type="containsText" dxfId="1072" priority="388" operator="containsText" text="3- Bajo">
      <formula>NOT(ISERROR(SEARCH("3- Bajo",F35)))</formula>
    </cfRule>
    <cfRule type="containsText" dxfId="1071" priority="389" operator="containsText" text="4- Bajo">
      <formula>NOT(ISERROR(SEARCH("4- Bajo",F35)))</formula>
    </cfRule>
    <cfRule type="containsText" dxfId="1070" priority="390" operator="containsText" text="1- Bajo">
      <formula>NOT(ISERROR(SEARCH("1- Bajo",F35)))</formula>
    </cfRule>
  </conditionalFormatting>
  <conditionalFormatting sqref="J35:J39">
    <cfRule type="containsText" dxfId="1069" priority="380" operator="containsText" text="Bajo">
      <formula>NOT(ISERROR(SEARCH("Bajo",J35)))</formula>
    </cfRule>
    <cfRule type="containsText" dxfId="1068" priority="381" operator="containsText" text="Moderado">
      <formula>NOT(ISERROR(SEARCH("Moderado",J35)))</formula>
    </cfRule>
    <cfRule type="containsText" dxfId="1067" priority="382" operator="containsText" text="Alto">
      <formula>NOT(ISERROR(SEARCH("Alto",J35)))</formula>
    </cfRule>
    <cfRule type="containsText" dxfId="1066" priority="383" operator="containsText" text="Extremo">
      <formula>NOT(ISERROR(SEARCH("Extremo",J35)))</formula>
    </cfRule>
    <cfRule type="colorScale" priority="384">
      <colorScale>
        <cfvo type="min"/>
        <cfvo type="max"/>
        <color rgb="FFFF7128"/>
        <color rgb="FFFFEF9C"/>
      </colorScale>
    </cfRule>
  </conditionalFormatting>
  <conditionalFormatting sqref="M35:M39">
    <cfRule type="containsText" dxfId="1065" priority="355" operator="containsText" text="Moderado">
      <formula>NOT(ISERROR(SEARCH("Moderado",M35)))</formula>
    </cfRule>
    <cfRule type="containsText" dxfId="1064" priority="375" operator="containsText" text="Bajo">
      <formula>NOT(ISERROR(SEARCH("Bajo",M35)))</formula>
    </cfRule>
    <cfRule type="containsText" dxfId="1063" priority="376" operator="containsText" text="Moderado">
      <formula>NOT(ISERROR(SEARCH("Moderado",M35)))</formula>
    </cfRule>
    <cfRule type="containsText" dxfId="1062" priority="377" operator="containsText" text="Alto">
      <formula>NOT(ISERROR(SEARCH("Alto",M35)))</formula>
    </cfRule>
    <cfRule type="containsText" dxfId="1061" priority="378" operator="containsText" text="Extremo">
      <formula>NOT(ISERROR(SEARCH("Extremo",M35)))</formula>
    </cfRule>
    <cfRule type="colorScale" priority="379">
      <colorScale>
        <cfvo type="min"/>
        <cfvo type="max"/>
        <color rgb="FFFF7128"/>
        <color rgb="FFFFEF9C"/>
      </colorScale>
    </cfRule>
  </conditionalFormatting>
  <conditionalFormatting sqref="N35">
    <cfRule type="containsText" dxfId="1060" priority="369" operator="containsText" text="3- Moderado">
      <formula>NOT(ISERROR(SEARCH("3- Moderado",N35)))</formula>
    </cfRule>
    <cfRule type="containsText" dxfId="1059" priority="370" operator="containsText" text="6- Moderado">
      <formula>NOT(ISERROR(SEARCH("6- Moderado",N35)))</formula>
    </cfRule>
    <cfRule type="containsText" dxfId="1058" priority="371" operator="containsText" text="4- Moderado">
      <formula>NOT(ISERROR(SEARCH("4- Moderado",N35)))</formula>
    </cfRule>
    <cfRule type="containsText" dxfId="1057" priority="372" operator="containsText" text="3- Bajo">
      <formula>NOT(ISERROR(SEARCH("3- Bajo",N35)))</formula>
    </cfRule>
    <cfRule type="containsText" dxfId="1056" priority="373" operator="containsText" text="4- Bajo">
      <formula>NOT(ISERROR(SEARCH("4- Bajo",N35)))</formula>
    </cfRule>
    <cfRule type="containsText" dxfId="1055" priority="374" operator="containsText" text="1- Bajo">
      <formula>NOT(ISERROR(SEARCH("1- Bajo",N35)))</formula>
    </cfRule>
  </conditionalFormatting>
  <conditionalFormatting sqref="H35:H39">
    <cfRule type="containsText" dxfId="1054" priority="356" operator="containsText" text="Muy Alta">
      <formula>NOT(ISERROR(SEARCH("Muy Alta",H35)))</formula>
    </cfRule>
    <cfRule type="containsText" dxfId="1053" priority="357" operator="containsText" text="Alta">
      <formula>NOT(ISERROR(SEARCH("Alta",H35)))</formula>
    </cfRule>
    <cfRule type="containsText" dxfId="1052" priority="358" operator="containsText" text="Muy Alta">
      <formula>NOT(ISERROR(SEARCH("Muy Alta",H35)))</formula>
    </cfRule>
    <cfRule type="containsText" dxfId="1051" priority="363" operator="containsText" text="Muy Baja">
      <formula>NOT(ISERROR(SEARCH("Muy Baja",H35)))</formula>
    </cfRule>
    <cfRule type="containsText" dxfId="1050" priority="364" operator="containsText" text="Baja">
      <formula>NOT(ISERROR(SEARCH("Baja",H35)))</formula>
    </cfRule>
    <cfRule type="containsText" dxfId="1049" priority="365" operator="containsText" text="Media">
      <formula>NOT(ISERROR(SEARCH("Media",H35)))</formula>
    </cfRule>
    <cfRule type="containsText" dxfId="1048" priority="366" operator="containsText" text="Alta">
      <formula>NOT(ISERROR(SEARCH("Alta",H35)))</formula>
    </cfRule>
    <cfRule type="containsText" dxfId="1047" priority="368" operator="containsText" text="Muy Alta">
      <formula>NOT(ISERROR(SEARCH("Muy Alta",H35)))</formula>
    </cfRule>
  </conditionalFormatting>
  <conditionalFormatting sqref="I35:I39">
    <cfRule type="containsText" dxfId="1046" priority="359" operator="containsText" text="Catastrófico">
      <formula>NOT(ISERROR(SEARCH("Catastrófico",I35)))</formula>
    </cfRule>
    <cfRule type="containsText" dxfId="1045" priority="360" operator="containsText" text="Mayor">
      <formula>NOT(ISERROR(SEARCH("Mayor",I35)))</formula>
    </cfRule>
    <cfRule type="containsText" dxfId="1044" priority="361" operator="containsText" text="Menor">
      <formula>NOT(ISERROR(SEARCH("Menor",I35)))</formula>
    </cfRule>
    <cfRule type="containsText" dxfId="1043" priority="362" operator="containsText" text="Leve">
      <formula>NOT(ISERROR(SEARCH("Leve",I35)))</formula>
    </cfRule>
    <cfRule type="containsText" dxfId="1042" priority="367" operator="containsText" text="Moderado">
      <formula>NOT(ISERROR(SEARCH("Moderado",I35)))</formula>
    </cfRule>
  </conditionalFormatting>
  <conditionalFormatting sqref="K35:K39">
    <cfRule type="containsText" dxfId="1041" priority="354" operator="containsText" text="Media">
      <formula>NOT(ISERROR(SEARCH("Media",K35)))</formula>
    </cfRule>
  </conditionalFormatting>
  <conditionalFormatting sqref="L35:L39">
    <cfRule type="containsText" dxfId="1040" priority="353" operator="containsText" text="Moderado">
      <formula>NOT(ISERROR(SEARCH("Moderado",L35)))</formula>
    </cfRule>
  </conditionalFormatting>
  <conditionalFormatting sqref="J35:J39">
    <cfRule type="containsText" dxfId="1039" priority="352" operator="containsText" text="Moderado">
      <formula>NOT(ISERROR(SEARCH("Moderado",J35)))</formula>
    </cfRule>
  </conditionalFormatting>
  <conditionalFormatting sqref="J35:J39">
    <cfRule type="containsText" dxfId="1038" priority="350" operator="containsText" text="Bajo">
      <formula>NOT(ISERROR(SEARCH("Bajo",J35)))</formula>
    </cfRule>
    <cfRule type="containsText" dxfId="1037" priority="351" operator="containsText" text="Extremo">
      <formula>NOT(ISERROR(SEARCH("Extremo",J35)))</formula>
    </cfRule>
  </conditionalFormatting>
  <conditionalFormatting sqref="K35:K39">
    <cfRule type="containsText" dxfId="1036" priority="348" operator="containsText" text="Baja">
      <formula>NOT(ISERROR(SEARCH("Baja",K35)))</formula>
    </cfRule>
    <cfRule type="containsText" dxfId="1035" priority="349" operator="containsText" text="Muy Baja">
      <formula>NOT(ISERROR(SEARCH("Muy Baja",K35)))</formula>
    </cfRule>
  </conditionalFormatting>
  <conditionalFormatting sqref="K35:K39">
    <cfRule type="containsText" dxfId="1034" priority="346" operator="containsText" text="Muy Alta">
      <formula>NOT(ISERROR(SEARCH("Muy Alta",K35)))</formula>
    </cfRule>
    <cfRule type="containsText" dxfId="1033" priority="347" operator="containsText" text="Alta">
      <formula>NOT(ISERROR(SEARCH("Alta",K35)))</formula>
    </cfRule>
  </conditionalFormatting>
  <conditionalFormatting sqref="L35:L39">
    <cfRule type="containsText" dxfId="1032" priority="342" operator="containsText" text="Catastrófico">
      <formula>NOT(ISERROR(SEARCH("Catastrófico",L35)))</formula>
    </cfRule>
    <cfRule type="containsText" dxfId="1031" priority="343" operator="containsText" text="Mayor">
      <formula>NOT(ISERROR(SEARCH("Mayor",L35)))</formula>
    </cfRule>
    <cfRule type="containsText" dxfId="1030" priority="344" operator="containsText" text="Menor">
      <formula>NOT(ISERROR(SEARCH("Menor",L35)))</formula>
    </cfRule>
    <cfRule type="containsText" dxfId="1029" priority="345" operator="containsText" text="Leve">
      <formula>NOT(ISERROR(SEARCH("Leve",L35)))</formula>
    </cfRule>
  </conditionalFormatting>
  <conditionalFormatting sqref="K40:L40">
    <cfRule type="containsText" dxfId="1028" priority="336" operator="containsText" text="3- Moderado">
      <formula>NOT(ISERROR(SEARCH("3- Moderado",K40)))</formula>
    </cfRule>
    <cfRule type="containsText" dxfId="1027" priority="337" operator="containsText" text="6- Moderado">
      <formula>NOT(ISERROR(SEARCH("6- Moderado",K40)))</formula>
    </cfRule>
    <cfRule type="containsText" dxfId="1026" priority="338" operator="containsText" text="4- Moderado">
      <formula>NOT(ISERROR(SEARCH("4- Moderado",K40)))</formula>
    </cfRule>
    <cfRule type="containsText" dxfId="1025" priority="339" operator="containsText" text="3- Bajo">
      <formula>NOT(ISERROR(SEARCH("3- Bajo",K40)))</formula>
    </cfRule>
    <cfRule type="containsText" dxfId="1024" priority="340" operator="containsText" text="4- Bajo">
      <formula>NOT(ISERROR(SEARCH("4- Bajo",K40)))</formula>
    </cfRule>
    <cfRule type="containsText" dxfId="1023" priority="341" operator="containsText" text="1- Bajo">
      <formula>NOT(ISERROR(SEARCH("1- Bajo",K40)))</formula>
    </cfRule>
  </conditionalFormatting>
  <conditionalFormatting sqref="H40:I40">
    <cfRule type="containsText" dxfId="1022" priority="330" operator="containsText" text="3- Moderado">
      <formula>NOT(ISERROR(SEARCH("3- Moderado",H40)))</formula>
    </cfRule>
    <cfRule type="containsText" dxfId="1021" priority="331" operator="containsText" text="6- Moderado">
      <formula>NOT(ISERROR(SEARCH("6- Moderado",H40)))</formula>
    </cfRule>
    <cfRule type="containsText" dxfId="1020" priority="332" operator="containsText" text="4- Moderado">
      <formula>NOT(ISERROR(SEARCH("4- Moderado",H40)))</formula>
    </cfRule>
    <cfRule type="containsText" dxfId="1019" priority="333" operator="containsText" text="3- Bajo">
      <formula>NOT(ISERROR(SEARCH("3- Bajo",H40)))</formula>
    </cfRule>
    <cfRule type="containsText" dxfId="1018" priority="334" operator="containsText" text="4- Bajo">
      <formula>NOT(ISERROR(SEARCH("4- Bajo",H40)))</formula>
    </cfRule>
    <cfRule type="containsText" dxfId="1017" priority="335" operator="containsText" text="1- Bajo">
      <formula>NOT(ISERROR(SEARCH("1- Bajo",H40)))</formula>
    </cfRule>
  </conditionalFormatting>
  <conditionalFormatting sqref="A40 C40:E40">
    <cfRule type="containsText" dxfId="1016" priority="324" operator="containsText" text="3- Moderado">
      <formula>NOT(ISERROR(SEARCH("3- Moderado",A40)))</formula>
    </cfRule>
    <cfRule type="containsText" dxfId="1015" priority="325" operator="containsText" text="6- Moderado">
      <formula>NOT(ISERROR(SEARCH("6- Moderado",A40)))</formula>
    </cfRule>
    <cfRule type="containsText" dxfId="1014" priority="326" operator="containsText" text="4- Moderado">
      <formula>NOT(ISERROR(SEARCH("4- Moderado",A40)))</formula>
    </cfRule>
    <cfRule type="containsText" dxfId="1013" priority="327" operator="containsText" text="3- Bajo">
      <formula>NOT(ISERROR(SEARCH("3- Bajo",A40)))</formula>
    </cfRule>
    <cfRule type="containsText" dxfId="1012" priority="328" operator="containsText" text="4- Bajo">
      <formula>NOT(ISERROR(SEARCH("4- Bajo",A40)))</formula>
    </cfRule>
    <cfRule type="containsText" dxfId="1011" priority="329" operator="containsText" text="1- Bajo">
      <formula>NOT(ISERROR(SEARCH("1- Bajo",A40)))</formula>
    </cfRule>
  </conditionalFormatting>
  <conditionalFormatting sqref="F40:G40">
    <cfRule type="containsText" dxfId="1010" priority="318" operator="containsText" text="3- Moderado">
      <formula>NOT(ISERROR(SEARCH("3- Moderado",F40)))</formula>
    </cfRule>
    <cfRule type="containsText" dxfId="1009" priority="319" operator="containsText" text="6- Moderado">
      <formula>NOT(ISERROR(SEARCH("6- Moderado",F40)))</formula>
    </cfRule>
    <cfRule type="containsText" dxfId="1008" priority="320" operator="containsText" text="4- Moderado">
      <formula>NOT(ISERROR(SEARCH("4- Moderado",F40)))</formula>
    </cfRule>
    <cfRule type="containsText" dxfId="1007" priority="321" operator="containsText" text="3- Bajo">
      <formula>NOT(ISERROR(SEARCH("3- Bajo",F40)))</formula>
    </cfRule>
    <cfRule type="containsText" dxfId="1006" priority="322" operator="containsText" text="4- Bajo">
      <formula>NOT(ISERROR(SEARCH("4- Bajo",F40)))</formula>
    </cfRule>
    <cfRule type="containsText" dxfId="1005" priority="323" operator="containsText" text="1- Bajo">
      <formula>NOT(ISERROR(SEARCH("1- Bajo",F40)))</formula>
    </cfRule>
  </conditionalFormatting>
  <conditionalFormatting sqref="J40:J44">
    <cfRule type="containsText" dxfId="1004" priority="313" operator="containsText" text="Bajo">
      <formula>NOT(ISERROR(SEARCH("Bajo",J40)))</formula>
    </cfRule>
    <cfRule type="containsText" dxfId="1003" priority="314" operator="containsText" text="Moderado">
      <formula>NOT(ISERROR(SEARCH("Moderado",J40)))</formula>
    </cfRule>
    <cfRule type="containsText" dxfId="1002" priority="315" operator="containsText" text="Alto">
      <formula>NOT(ISERROR(SEARCH("Alto",J40)))</formula>
    </cfRule>
    <cfRule type="containsText" dxfId="1001" priority="316" operator="containsText" text="Extremo">
      <formula>NOT(ISERROR(SEARCH("Extremo",J40)))</formula>
    </cfRule>
    <cfRule type="colorScale" priority="317">
      <colorScale>
        <cfvo type="min"/>
        <cfvo type="max"/>
        <color rgb="FFFF7128"/>
        <color rgb="FFFFEF9C"/>
      </colorScale>
    </cfRule>
  </conditionalFormatting>
  <conditionalFormatting sqref="M40:M44">
    <cfRule type="containsText" dxfId="1000" priority="288" operator="containsText" text="Moderado">
      <formula>NOT(ISERROR(SEARCH("Moderado",M40)))</formula>
    </cfRule>
    <cfRule type="containsText" dxfId="999" priority="308" operator="containsText" text="Bajo">
      <formula>NOT(ISERROR(SEARCH("Bajo",M40)))</formula>
    </cfRule>
    <cfRule type="containsText" dxfId="998" priority="309" operator="containsText" text="Moderado">
      <formula>NOT(ISERROR(SEARCH("Moderado",M40)))</formula>
    </cfRule>
    <cfRule type="containsText" dxfId="997" priority="310" operator="containsText" text="Alto">
      <formula>NOT(ISERROR(SEARCH("Alto",M40)))</formula>
    </cfRule>
    <cfRule type="containsText" dxfId="996" priority="311" operator="containsText" text="Extremo">
      <formula>NOT(ISERROR(SEARCH("Extremo",M40)))</formula>
    </cfRule>
    <cfRule type="colorScale" priority="312">
      <colorScale>
        <cfvo type="min"/>
        <cfvo type="max"/>
        <color rgb="FFFF7128"/>
        <color rgb="FFFFEF9C"/>
      </colorScale>
    </cfRule>
  </conditionalFormatting>
  <conditionalFormatting sqref="N40">
    <cfRule type="containsText" dxfId="995" priority="302" operator="containsText" text="3- Moderado">
      <formula>NOT(ISERROR(SEARCH("3- Moderado",N40)))</formula>
    </cfRule>
    <cfRule type="containsText" dxfId="994" priority="303" operator="containsText" text="6- Moderado">
      <formula>NOT(ISERROR(SEARCH("6- Moderado",N40)))</formula>
    </cfRule>
    <cfRule type="containsText" dxfId="993" priority="304" operator="containsText" text="4- Moderado">
      <formula>NOT(ISERROR(SEARCH("4- Moderado",N40)))</formula>
    </cfRule>
    <cfRule type="containsText" dxfId="992" priority="305" operator="containsText" text="3- Bajo">
      <formula>NOT(ISERROR(SEARCH("3- Bajo",N40)))</formula>
    </cfRule>
    <cfRule type="containsText" dxfId="991" priority="306" operator="containsText" text="4- Bajo">
      <formula>NOT(ISERROR(SEARCH("4- Bajo",N40)))</formula>
    </cfRule>
    <cfRule type="containsText" dxfId="990" priority="307" operator="containsText" text="1- Bajo">
      <formula>NOT(ISERROR(SEARCH("1- Bajo",N40)))</formula>
    </cfRule>
  </conditionalFormatting>
  <conditionalFormatting sqref="H40:H44">
    <cfRule type="containsText" dxfId="989" priority="289" operator="containsText" text="Muy Alta">
      <formula>NOT(ISERROR(SEARCH("Muy Alta",H40)))</formula>
    </cfRule>
    <cfRule type="containsText" dxfId="988" priority="290" operator="containsText" text="Alta">
      <formula>NOT(ISERROR(SEARCH("Alta",H40)))</formula>
    </cfRule>
    <cfRule type="containsText" dxfId="987" priority="291" operator="containsText" text="Muy Alta">
      <formula>NOT(ISERROR(SEARCH("Muy Alta",H40)))</formula>
    </cfRule>
    <cfRule type="containsText" dxfId="986" priority="296" operator="containsText" text="Muy Baja">
      <formula>NOT(ISERROR(SEARCH("Muy Baja",H40)))</formula>
    </cfRule>
    <cfRule type="containsText" dxfId="985" priority="297" operator="containsText" text="Baja">
      <formula>NOT(ISERROR(SEARCH("Baja",H40)))</formula>
    </cfRule>
    <cfRule type="containsText" dxfId="984" priority="298" operator="containsText" text="Media">
      <formula>NOT(ISERROR(SEARCH("Media",H40)))</formula>
    </cfRule>
    <cfRule type="containsText" dxfId="983" priority="299" operator="containsText" text="Alta">
      <formula>NOT(ISERROR(SEARCH("Alta",H40)))</formula>
    </cfRule>
    <cfRule type="containsText" dxfId="982" priority="301" operator="containsText" text="Muy Alta">
      <formula>NOT(ISERROR(SEARCH("Muy Alta",H40)))</formula>
    </cfRule>
  </conditionalFormatting>
  <conditionalFormatting sqref="I40:I44">
    <cfRule type="containsText" dxfId="981" priority="292" operator="containsText" text="Catastrófico">
      <formula>NOT(ISERROR(SEARCH("Catastrófico",I40)))</formula>
    </cfRule>
    <cfRule type="containsText" dxfId="980" priority="293" operator="containsText" text="Mayor">
      <formula>NOT(ISERROR(SEARCH("Mayor",I40)))</formula>
    </cfRule>
    <cfRule type="containsText" dxfId="979" priority="294" operator="containsText" text="Menor">
      <formula>NOT(ISERROR(SEARCH("Menor",I40)))</formula>
    </cfRule>
    <cfRule type="containsText" dxfId="978" priority="295" operator="containsText" text="Leve">
      <formula>NOT(ISERROR(SEARCH("Leve",I40)))</formula>
    </cfRule>
    <cfRule type="containsText" dxfId="977" priority="300" operator="containsText" text="Moderado">
      <formula>NOT(ISERROR(SEARCH("Moderado",I40)))</formula>
    </cfRule>
  </conditionalFormatting>
  <conditionalFormatting sqref="K40:K44">
    <cfRule type="containsText" dxfId="976" priority="287" operator="containsText" text="Media">
      <formula>NOT(ISERROR(SEARCH("Media",K40)))</formula>
    </cfRule>
  </conditionalFormatting>
  <conditionalFormatting sqref="L40:L44">
    <cfRule type="containsText" dxfId="975" priority="286" operator="containsText" text="Moderado">
      <formula>NOT(ISERROR(SEARCH("Moderado",L40)))</formula>
    </cfRule>
  </conditionalFormatting>
  <conditionalFormatting sqref="J40:J44">
    <cfRule type="containsText" dxfId="974" priority="285" operator="containsText" text="Moderado">
      <formula>NOT(ISERROR(SEARCH("Moderado",J40)))</formula>
    </cfRule>
  </conditionalFormatting>
  <conditionalFormatting sqref="J40:J44">
    <cfRule type="containsText" dxfId="973" priority="283" operator="containsText" text="Bajo">
      <formula>NOT(ISERROR(SEARCH("Bajo",J40)))</formula>
    </cfRule>
    <cfRule type="containsText" dxfId="972" priority="284" operator="containsText" text="Extremo">
      <formula>NOT(ISERROR(SEARCH("Extremo",J40)))</formula>
    </cfRule>
  </conditionalFormatting>
  <conditionalFormatting sqref="K40:K44">
    <cfRule type="containsText" dxfId="971" priority="281" operator="containsText" text="Baja">
      <formula>NOT(ISERROR(SEARCH("Baja",K40)))</formula>
    </cfRule>
    <cfRule type="containsText" dxfId="970" priority="282" operator="containsText" text="Muy Baja">
      <formula>NOT(ISERROR(SEARCH("Muy Baja",K40)))</formula>
    </cfRule>
  </conditionalFormatting>
  <conditionalFormatting sqref="K40:K44">
    <cfRule type="containsText" dxfId="969" priority="279" operator="containsText" text="Muy Alta">
      <formula>NOT(ISERROR(SEARCH("Muy Alta",K40)))</formula>
    </cfRule>
    <cfRule type="containsText" dxfId="968" priority="280" operator="containsText" text="Alta">
      <formula>NOT(ISERROR(SEARCH("Alta",K40)))</formula>
    </cfRule>
  </conditionalFormatting>
  <conditionalFormatting sqref="L40:L44">
    <cfRule type="containsText" dxfId="967" priority="275" operator="containsText" text="Catastrófico">
      <formula>NOT(ISERROR(SEARCH("Catastrófico",L40)))</formula>
    </cfRule>
    <cfRule type="containsText" dxfId="966" priority="276" operator="containsText" text="Mayor">
      <formula>NOT(ISERROR(SEARCH("Mayor",L40)))</formula>
    </cfRule>
    <cfRule type="containsText" dxfId="965" priority="277" operator="containsText" text="Menor">
      <formula>NOT(ISERROR(SEARCH("Menor",L40)))</formula>
    </cfRule>
    <cfRule type="containsText" dxfId="964" priority="278" operator="containsText" text="Leve">
      <formula>NOT(ISERROR(SEARCH("Leve",L40)))</formula>
    </cfRule>
  </conditionalFormatting>
  <conditionalFormatting sqref="K45:L45">
    <cfRule type="containsText" dxfId="963" priority="269" operator="containsText" text="3- Moderado">
      <formula>NOT(ISERROR(SEARCH("3- Moderado",K45)))</formula>
    </cfRule>
    <cfRule type="containsText" dxfId="962" priority="270" operator="containsText" text="6- Moderado">
      <formula>NOT(ISERROR(SEARCH("6- Moderado",K45)))</formula>
    </cfRule>
    <cfRule type="containsText" dxfId="961" priority="271" operator="containsText" text="4- Moderado">
      <formula>NOT(ISERROR(SEARCH("4- Moderado",K45)))</formula>
    </cfRule>
    <cfRule type="containsText" dxfId="960" priority="272" operator="containsText" text="3- Bajo">
      <formula>NOT(ISERROR(SEARCH("3- Bajo",K45)))</formula>
    </cfRule>
    <cfRule type="containsText" dxfId="959" priority="273" operator="containsText" text="4- Bajo">
      <formula>NOT(ISERROR(SEARCH("4- Bajo",K45)))</formula>
    </cfRule>
    <cfRule type="containsText" dxfId="958" priority="274" operator="containsText" text="1- Bajo">
      <formula>NOT(ISERROR(SEARCH("1- Bajo",K45)))</formula>
    </cfRule>
  </conditionalFormatting>
  <conditionalFormatting sqref="H45:I45">
    <cfRule type="containsText" dxfId="957" priority="263" operator="containsText" text="3- Moderado">
      <formula>NOT(ISERROR(SEARCH("3- Moderado",H45)))</formula>
    </cfRule>
    <cfRule type="containsText" dxfId="956" priority="264" operator="containsText" text="6- Moderado">
      <formula>NOT(ISERROR(SEARCH("6- Moderado",H45)))</formula>
    </cfRule>
    <cfRule type="containsText" dxfId="955" priority="265" operator="containsText" text="4- Moderado">
      <formula>NOT(ISERROR(SEARCH("4- Moderado",H45)))</formula>
    </cfRule>
    <cfRule type="containsText" dxfId="954" priority="266" operator="containsText" text="3- Bajo">
      <formula>NOT(ISERROR(SEARCH("3- Bajo",H45)))</formula>
    </cfRule>
    <cfRule type="containsText" dxfId="953" priority="267" operator="containsText" text="4- Bajo">
      <formula>NOT(ISERROR(SEARCH("4- Bajo",H45)))</formula>
    </cfRule>
    <cfRule type="containsText" dxfId="952" priority="268" operator="containsText" text="1- Bajo">
      <formula>NOT(ISERROR(SEARCH("1- Bajo",H45)))</formula>
    </cfRule>
  </conditionalFormatting>
  <conditionalFormatting sqref="A45 C45:E45">
    <cfRule type="containsText" dxfId="951" priority="257" operator="containsText" text="3- Moderado">
      <formula>NOT(ISERROR(SEARCH("3- Moderado",A45)))</formula>
    </cfRule>
    <cfRule type="containsText" dxfId="950" priority="258" operator="containsText" text="6- Moderado">
      <formula>NOT(ISERROR(SEARCH("6- Moderado",A45)))</formula>
    </cfRule>
    <cfRule type="containsText" dxfId="949" priority="259" operator="containsText" text="4- Moderado">
      <formula>NOT(ISERROR(SEARCH("4- Moderado",A45)))</formula>
    </cfRule>
    <cfRule type="containsText" dxfId="948" priority="260" operator="containsText" text="3- Bajo">
      <formula>NOT(ISERROR(SEARCH("3- Bajo",A45)))</formula>
    </cfRule>
    <cfRule type="containsText" dxfId="947" priority="261" operator="containsText" text="4- Bajo">
      <formula>NOT(ISERROR(SEARCH("4- Bajo",A45)))</formula>
    </cfRule>
    <cfRule type="containsText" dxfId="946" priority="262" operator="containsText" text="1- Bajo">
      <formula>NOT(ISERROR(SEARCH("1- Bajo",A45)))</formula>
    </cfRule>
  </conditionalFormatting>
  <conditionalFormatting sqref="F45:G45">
    <cfRule type="containsText" dxfId="945" priority="251" operator="containsText" text="3- Moderado">
      <formula>NOT(ISERROR(SEARCH("3- Moderado",F45)))</formula>
    </cfRule>
    <cfRule type="containsText" dxfId="944" priority="252" operator="containsText" text="6- Moderado">
      <formula>NOT(ISERROR(SEARCH("6- Moderado",F45)))</formula>
    </cfRule>
    <cfRule type="containsText" dxfId="943" priority="253" operator="containsText" text="4- Moderado">
      <formula>NOT(ISERROR(SEARCH("4- Moderado",F45)))</formula>
    </cfRule>
    <cfRule type="containsText" dxfId="942" priority="254" operator="containsText" text="3- Bajo">
      <formula>NOT(ISERROR(SEARCH("3- Bajo",F45)))</formula>
    </cfRule>
    <cfRule type="containsText" dxfId="941" priority="255" operator="containsText" text="4- Bajo">
      <formula>NOT(ISERROR(SEARCH("4- Bajo",F45)))</formula>
    </cfRule>
    <cfRule type="containsText" dxfId="940" priority="256" operator="containsText" text="1- Bajo">
      <formula>NOT(ISERROR(SEARCH("1- Bajo",F45)))</formula>
    </cfRule>
  </conditionalFormatting>
  <conditionalFormatting sqref="J45:J49">
    <cfRule type="containsText" dxfId="939" priority="246" operator="containsText" text="Bajo">
      <formula>NOT(ISERROR(SEARCH("Bajo",J45)))</formula>
    </cfRule>
    <cfRule type="containsText" dxfId="938" priority="247" operator="containsText" text="Moderado">
      <formula>NOT(ISERROR(SEARCH("Moderado",J45)))</formula>
    </cfRule>
    <cfRule type="containsText" dxfId="937" priority="248" operator="containsText" text="Alto">
      <formula>NOT(ISERROR(SEARCH("Alto",J45)))</formula>
    </cfRule>
    <cfRule type="containsText" dxfId="936" priority="249" operator="containsText" text="Extremo">
      <formula>NOT(ISERROR(SEARCH("Extremo",J45)))</formula>
    </cfRule>
    <cfRule type="colorScale" priority="250">
      <colorScale>
        <cfvo type="min"/>
        <cfvo type="max"/>
        <color rgb="FFFF7128"/>
        <color rgb="FFFFEF9C"/>
      </colorScale>
    </cfRule>
  </conditionalFormatting>
  <conditionalFormatting sqref="M45:M49">
    <cfRule type="containsText" dxfId="935" priority="221" operator="containsText" text="Moderado">
      <formula>NOT(ISERROR(SEARCH("Moderado",M45)))</formula>
    </cfRule>
    <cfRule type="containsText" dxfId="934" priority="241" operator="containsText" text="Bajo">
      <formula>NOT(ISERROR(SEARCH("Bajo",M45)))</formula>
    </cfRule>
    <cfRule type="containsText" dxfId="933" priority="242" operator="containsText" text="Moderado">
      <formula>NOT(ISERROR(SEARCH("Moderado",M45)))</formula>
    </cfRule>
    <cfRule type="containsText" dxfId="932" priority="243" operator="containsText" text="Alto">
      <formula>NOT(ISERROR(SEARCH("Alto",M45)))</formula>
    </cfRule>
    <cfRule type="containsText" dxfId="931" priority="244" operator="containsText" text="Extremo">
      <formula>NOT(ISERROR(SEARCH("Extremo",M45)))</formula>
    </cfRule>
    <cfRule type="colorScale" priority="245">
      <colorScale>
        <cfvo type="min"/>
        <cfvo type="max"/>
        <color rgb="FFFF7128"/>
        <color rgb="FFFFEF9C"/>
      </colorScale>
    </cfRule>
  </conditionalFormatting>
  <conditionalFormatting sqref="N45">
    <cfRule type="containsText" dxfId="930" priority="235" operator="containsText" text="3- Moderado">
      <formula>NOT(ISERROR(SEARCH("3- Moderado",N45)))</formula>
    </cfRule>
    <cfRule type="containsText" dxfId="929" priority="236" operator="containsText" text="6- Moderado">
      <formula>NOT(ISERROR(SEARCH("6- Moderado",N45)))</formula>
    </cfRule>
    <cfRule type="containsText" dxfId="928" priority="237" operator="containsText" text="4- Moderado">
      <formula>NOT(ISERROR(SEARCH("4- Moderado",N45)))</formula>
    </cfRule>
    <cfRule type="containsText" dxfId="927" priority="238" operator="containsText" text="3- Bajo">
      <formula>NOT(ISERROR(SEARCH("3- Bajo",N45)))</formula>
    </cfRule>
    <cfRule type="containsText" dxfId="926" priority="239" operator="containsText" text="4- Bajo">
      <formula>NOT(ISERROR(SEARCH("4- Bajo",N45)))</formula>
    </cfRule>
    <cfRule type="containsText" dxfId="925" priority="240" operator="containsText" text="1- Bajo">
      <formula>NOT(ISERROR(SEARCH("1- Bajo",N45)))</formula>
    </cfRule>
  </conditionalFormatting>
  <conditionalFormatting sqref="H45:H49">
    <cfRule type="containsText" dxfId="924" priority="222" operator="containsText" text="Muy Alta">
      <formula>NOT(ISERROR(SEARCH("Muy Alta",H45)))</formula>
    </cfRule>
    <cfRule type="containsText" dxfId="923" priority="223" operator="containsText" text="Alta">
      <formula>NOT(ISERROR(SEARCH("Alta",H45)))</formula>
    </cfRule>
    <cfRule type="containsText" dxfId="922" priority="224" operator="containsText" text="Muy Alta">
      <formula>NOT(ISERROR(SEARCH("Muy Alta",H45)))</formula>
    </cfRule>
    <cfRule type="containsText" dxfId="921" priority="229" operator="containsText" text="Muy Baja">
      <formula>NOT(ISERROR(SEARCH("Muy Baja",H45)))</formula>
    </cfRule>
    <cfRule type="containsText" dxfId="920" priority="230" operator="containsText" text="Baja">
      <formula>NOT(ISERROR(SEARCH("Baja",H45)))</formula>
    </cfRule>
    <cfRule type="containsText" dxfId="919" priority="231" operator="containsText" text="Media">
      <formula>NOT(ISERROR(SEARCH("Media",H45)))</formula>
    </cfRule>
    <cfRule type="containsText" dxfId="918" priority="232" operator="containsText" text="Alta">
      <formula>NOT(ISERROR(SEARCH("Alta",H45)))</formula>
    </cfRule>
    <cfRule type="containsText" dxfId="917" priority="234" operator="containsText" text="Muy Alta">
      <formula>NOT(ISERROR(SEARCH("Muy Alta",H45)))</formula>
    </cfRule>
  </conditionalFormatting>
  <conditionalFormatting sqref="I45:I49">
    <cfRule type="containsText" dxfId="916" priority="225" operator="containsText" text="Catastrófico">
      <formula>NOT(ISERROR(SEARCH("Catastrófico",I45)))</formula>
    </cfRule>
    <cfRule type="containsText" dxfId="915" priority="226" operator="containsText" text="Mayor">
      <formula>NOT(ISERROR(SEARCH("Mayor",I45)))</formula>
    </cfRule>
    <cfRule type="containsText" dxfId="914" priority="227" operator="containsText" text="Menor">
      <formula>NOT(ISERROR(SEARCH("Menor",I45)))</formula>
    </cfRule>
    <cfRule type="containsText" dxfId="913" priority="228" operator="containsText" text="Leve">
      <formula>NOT(ISERROR(SEARCH("Leve",I45)))</formula>
    </cfRule>
    <cfRule type="containsText" dxfId="912" priority="233" operator="containsText" text="Moderado">
      <formula>NOT(ISERROR(SEARCH("Moderado",I45)))</formula>
    </cfRule>
  </conditionalFormatting>
  <conditionalFormatting sqref="K45:K49">
    <cfRule type="containsText" dxfId="911" priority="220" operator="containsText" text="Media">
      <formula>NOT(ISERROR(SEARCH("Media",K45)))</formula>
    </cfRule>
  </conditionalFormatting>
  <conditionalFormatting sqref="L45:L49">
    <cfRule type="containsText" dxfId="910" priority="219" operator="containsText" text="Moderado">
      <formula>NOT(ISERROR(SEARCH("Moderado",L45)))</formula>
    </cfRule>
  </conditionalFormatting>
  <conditionalFormatting sqref="J45:J49">
    <cfRule type="containsText" dxfId="909" priority="218" operator="containsText" text="Moderado">
      <formula>NOT(ISERROR(SEARCH("Moderado",J45)))</formula>
    </cfRule>
  </conditionalFormatting>
  <conditionalFormatting sqref="J45:J49">
    <cfRule type="containsText" dxfId="908" priority="216" operator="containsText" text="Bajo">
      <formula>NOT(ISERROR(SEARCH("Bajo",J45)))</formula>
    </cfRule>
    <cfRule type="containsText" dxfId="907" priority="217" operator="containsText" text="Extremo">
      <formula>NOT(ISERROR(SEARCH("Extremo",J45)))</formula>
    </cfRule>
  </conditionalFormatting>
  <conditionalFormatting sqref="K45:K49">
    <cfRule type="containsText" dxfId="906" priority="214" operator="containsText" text="Baja">
      <formula>NOT(ISERROR(SEARCH("Baja",K45)))</formula>
    </cfRule>
    <cfRule type="containsText" dxfId="905" priority="215" operator="containsText" text="Muy Baja">
      <formula>NOT(ISERROR(SEARCH("Muy Baja",K45)))</formula>
    </cfRule>
  </conditionalFormatting>
  <conditionalFormatting sqref="K45:K49">
    <cfRule type="containsText" dxfId="904" priority="212" operator="containsText" text="Muy Alta">
      <formula>NOT(ISERROR(SEARCH("Muy Alta",K45)))</formula>
    </cfRule>
    <cfRule type="containsText" dxfId="903" priority="213" operator="containsText" text="Alta">
      <formula>NOT(ISERROR(SEARCH("Alta",K45)))</formula>
    </cfRule>
  </conditionalFormatting>
  <conditionalFormatting sqref="L45:L49">
    <cfRule type="containsText" dxfId="902" priority="208" operator="containsText" text="Catastrófico">
      <formula>NOT(ISERROR(SEARCH("Catastrófico",L45)))</formula>
    </cfRule>
    <cfRule type="containsText" dxfId="901" priority="209" operator="containsText" text="Mayor">
      <formula>NOT(ISERROR(SEARCH("Mayor",L45)))</formula>
    </cfRule>
    <cfRule type="containsText" dxfId="900" priority="210" operator="containsText" text="Menor">
      <formula>NOT(ISERROR(SEARCH("Menor",L45)))</formula>
    </cfRule>
    <cfRule type="containsText" dxfId="899" priority="211" operator="containsText" text="Leve">
      <formula>NOT(ISERROR(SEARCH("Leve",L45)))</formula>
    </cfRule>
  </conditionalFormatting>
  <conditionalFormatting sqref="K50:L50">
    <cfRule type="containsText" dxfId="898" priority="202" operator="containsText" text="3- Moderado">
      <formula>NOT(ISERROR(SEARCH("3- Moderado",K50)))</formula>
    </cfRule>
    <cfRule type="containsText" dxfId="897" priority="203" operator="containsText" text="6- Moderado">
      <formula>NOT(ISERROR(SEARCH("6- Moderado",K50)))</formula>
    </cfRule>
    <cfRule type="containsText" dxfId="896" priority="204" operator="containsText" text="4- Moderado">
      <formula>NOT(ISERROR(SEARCH("4- Moderado",K50)))</formula>
    </cfRule>
    <cfRule type="containsText" dxfId="895" priority="205" operator="containsText" text="3- Bajo">
      <formula>NOT(ISERROR(SEARCH("3- Bajo",K50)))</formula>
    </cfRule>
    <cfRule type="containsText" dxfId="894" priority="206" operator="containsText" text="4- Bajo">
      <formula>NOT(ISERROR(SEARCH("4- Bajo",K50)))</formula>
    </cfRule>
    <cfRule type="containsText" dxfId="893" priority="207" operator="containsText" text="1- Bajo">
      <formula>NOT(ISERROR(SEARCH("1- Bajo",K50)))</formula>
    </cfRule>
  </conditionalFormatting>
  <conditionalFormatting sqref="H50:I50">
    <cfRule type="containsText" dxfId="892" priority="196" operator="containsText" text="3- Moderado">
      <formula>NOT(ISERROR(SEARCH("3- Moderado",H50)))</formula>
    </cfRule>
    <cfRule type="containsText" dxfId="891" priority="197" operator="containsText" text="6- Moderado">
      <formula>NOT(ISERROR(SEARCH("6- Moderado",H50)))</formula>
    </cfRule>
    <cfRule type="containsText" dxfId="890" priority="198" operator="containsText" text="4- Moderado">
      <formula>NOT(ISERROR(SEARCH("4- Moderado",H50)))</formula>
    </cfRule>
    <cfRule type="containsText" dxfId="889" priority="199" operator="containsText" text="3- Bajo">
      <formula>NOT(ISERROR(SEARCH("3- Bajo",H50)))</formula>
    </cfRule>
    <cfRule type="containsText" dxfId="888" priority="200" operator="containsText" text="4- Bajo">
      <formula>NOT(ISERROR(SEARCH("4- Bajo",H50)))</formula>
    </cfRule>
    <cfRule type="containsText" dxfId="887" priority="201" operator="containsText" text="1- Bajo">
      <formula>NOT(ISERROR(SEARCH("1- Bajo",H50)))</formula>
    </cfRule>
  </conditionalFormatting>
  <conditionalFormatting sqref="A50 C50:E50">
    <cfRule type="containsText" dxfId="886" priority="190" operator="containsText" text="3- Moderado">
      <formula>NOT(ISERROR(SEARCH("3- Moderado",A50)))</formula>
    </cfRule>
    <cfRule type="containsText" dxfId="885" priority="191" operator="containsText" text="6- Moderado">
      <formula>NOT(ISERROR(SEARCH("6- Moderado",A50)))</formula>
    </cfRule>
    <cfRule type="containsText" dxfId="884" priority="192" operator="containsText" text="4- Moderado">
      <formula>NOT(ISERROR(SEARCH("4- Moderado",A50)))</formula>
    </cfRule>
    <cfRule type="containsText" dxfId="883" priority="193" operator="containsText" text="3- Bajo">
      <formula>NOT(ISERROR(SEARCH("3- Bajo",A50)))</formula>
    </cfRule>
    <cfRule type="containsText" dxfId="882" priority="194" operator="containsText" text="4- Bajo">
      <formula>NOT(ISERROR(SEARCH("4- Bajo",A50)))</formula>
    </cfRule>
    <cfRule type="containsText" dxfId="881" priority="195" operator="containsText" text="1- Bajo">
      <formula>NOT(ISERROR(SEARCH("1- Bajo",A50)))</formula>
    </cfRule>
  </conditionalFormatting>
  <conditionalFormatting sqref="F50:G50">
    <cfRule type="containsText" dxfId="880" priority="184" operator="containsText" text="3- Moderado">
      <formula>NOT(ISERROR(SEARCH("3- Moderado",F50)))</formula>
    </cfRule>
    <cfRule type="containsText" dxfId="879" priority="185" operator="containsText" text="6- Moderado">
      <formula>NOT(ISERROR(SEARCH("6- Moderado",F50)))</formula>
    </cfRule>
    <cfRule type="containsText" dxfId="878" priority="186" operator="containsText" text="4- Moderado">
      <formula>NOT(ISERROR(SEARCH("4- Moderado",F50)))</formula>
    </cfRule>
    <cfRule type="containsText" dxfId="877" priority="187" operator="containsText" text="3- Bajo">
      <formula>NOT(ISERROR(SEARCH("3- Bajo",F50)))</formula>
    </cfRule>
    <cfRule type="containsText" dxfId="876" priority="188" operator="containsText" text="4- Bajo">
      <formula>NOT(ISERROR(SEARCH("4- Bajo",F50)))</formula>
    </cfRule>
    <cfRule type="containsText" dxfId="875" priority="189" operator="containsText" text="1- Bajo">
      <formula>NOT(ISERROR(SEARCH("1- Bajo",F50)))</formula>
    </cfRule>
  </conditionalFormatting>
  <conditionalFormatting sqref="J50:J54">
    <cfRule type="containsText" dxfId="874" priority="179" operator="containsText" text="Bajo">
      <formula>NOT(ISERROR(SEARCH("Bajo",J50)))</formula>
    </cfRule>
    <cfRule type="containsText" dxfId="873" priority="180" operator="containsText" text="Moderado">
      <formula>NOT(ISERROR(SEARCH("Moderado",J50)))</formula>
    </cfRule>
    <cfRule type="containsText" dxfId="872" priority="181" operator="containsText" text="Alto">
      <formula>NOT(ISERROR(SEARCH("Alto",J50)))</formula>
    </cfRule>
    <cfRule type="containsText" dxfId="871" priority="182" operator="containsText" text="Extremo">
      <formula>NOT(ISERROR(SEARCH("Extremo",J50)))</formula>
    </cfRule>
    <cfRule type="colorScale" priority="183">
      <colorScale>
        <cfvo type="min"/>
        <cfvo type="max"/>
        <color rgb="FFFF7128"/>
        <color rgb="FFFFEF9C"/>
      </colorScale>
    </cfRule>
  </conditionalFormatting>
  <conditionalFormatting sqref="M50:M54">
    <cfRule type="containsText" dxfId="870" priority="154" operator="containsText" text="Moderado">
      <formula>NOT(ISERROR(SEARCH("Moderado",M50)))</formula>
    </cfRule>
    <cfRule type="containsText" dxfId="869" priority="174" operator="containsText" text="Bajo">
      <formula>NOT(ISERROR(SEARCH("Bajo",M50)))</formula>
    </cfRule>
    <cfRule type="containsText" dxfId="868" priority="175" operator="containsText" text="Moderado">
      <formula>NOT(ISERROR(SEARCH("Moderado",M50)))</formula>
    </cfRule>
    <cfRule type="containsText" dxfId="867" priority="176" operator="containsText" text="Alto">
      <formula>NOT(ISERROR(SEARCH("Alto",M50)))</formula>
    </cfRule>
    <cfRule type="containsText" dxfId="866" priority="177" operator="containsText" text="Extremo">
      <formula>NOT(ISERROR(SEARCH("Extremo",M50)))</formula>
    </cfRule>
    <cfRule type="colorScale" priority="178">
      <colorScale>
        <cfvo type="min"/>
        <cfvo type="max"/>
        <color rgb="FFFF7128"/>
        <color rgb="FFFFEF9C"/>
      </colorScale>
    </cfRule>
  </conditionalFormatting>
  <conditionalFormatting sqref="N50">
    <cfRule type="containsText" dxfId="865" priority="168" operator="containsText" text="3- Moderado">
      <formula>NOT(ISERROR(SEARCH("3- Moderado",N50)))</formula>
    </cfRule>
    <cfRule type="containsText" dxfId="864" priority="169" operator="containsText" text="6- Moderado">
      <formula>NOT(ISERROR(SEARCH("6- Moderado",N50)))</formula>
    </cfRule>
    <cfRule type="containsText" dxfId="863" priority="170" operator="containsText" text="4- Moderado">
      <formula>NOT(ISERROR(SEARCH("4- Moderado",N50)))</formula>
    </cfRule>
    <cfRule type="containsText" dxfId="862" priority="171" operator="containsText" text="3- Bajo">
      <formula>NOT(ISERROR(SEARCH("3- Bajo",N50)))</formula>
    </cfRule>
    <cfRule type="containsText" dxfId="861" priority="172" operator="containsText" text="4- Bajo">
      <formula>NOT(ISERROR(SEARCH("4- Bajo",N50)))</formula>
    </cfRule>
    <cfRule type="containsText" dxfId="860" priority="173" operator="containsText" text="1- Bajo">
      <formula>NOT(ISERROR(SEARCH("1- Bajo",N50)))</formula>
    </cfRule>
  </conditionalFormatting>
  <conditionalFormatting sqref="H50:H54">
    <cfRule type="containsText" dxfId="859" priority="155" operator="containsText" text="Muy Alta">
      <formula>NOT(ISERROR(SEARCH("Muy Alta",H50)))</formula>
    </cfRule>
    <cfRule type="containsText" dxfId="858" priority="156" operator="containsText" text="Alta">
      <formula>NOT(ISERROR(SEARCH("Alta",H50)))</formula>
    </cfRule>
    <cfRule type="containsText" dxfId="857" priority="157" operator="containsText" text="Muy Alta">
      <formula>NOT(ISERROR(SEARCH("Muy Alta",H50)))</formula>
    </cfRule>
    <cfRule type="containsText" dxfId="856" priority="162" operator="containsText" text="Muy Baja">
      <formula>NOT(ISERROR(SEARCH("Muy Baja",H50)))</formula>
    </cfRule>
    <cfRule type="containsText" dxfId="855" priority="163" operator="containsText" text="Baja">
      <formula>NOT(ISERROR(SEARCH("Baja",H50)))</formula>
    </cfRule>
    <cfRule type="containsText" dxfId="854" priority="164" operator="containsText" text="Media">
      <formula>NOT(ISERROR(SEARCH("Media",H50)))</formula>
    </cfRule>
    <cfRule type="containsText" dxfId="853" priority="165" operator="containsText" text="Alta">
      <formula>NOT(ISERROR(SEARCH("Alta",H50)))</formula>
    </cfRule>
    <cfRule type="containsText" dxfId="852" priority="167" operator="containsText" text="Muy Alta">
      <formula>NOT(ISERROR(SEARCH("Muy Alta",H50)))</formula>
    </cfRule>
  </conditionalFormatting>
  <conditionalFormatting sqref="I50:I54">
    <cfRule type="containsText" dxfId="851" priority="158" operator="containsText" text="Catastrófico">
      <formula>NOT(ISERROR(SEARCH("Catastrófico",I50)))</formula>
    </cfRule>
    <cfRule type="containsText" dxfId="850" priority="159" operator="containsText" text="Mayor">
      <formula>NOT(ISERROR(SEARCH("Mayor",I50)))</formula>
    </cfRule>
    <cfRule type="containsText" dxfId="849" priority="160" operator="containsText" text="Menor">
      <formula>NOT(ISERROR(SEARCH("Menor",I50)))</formula>
    </cfRule>
    <cfRule type="containsText" dxfId="848" priority="161" operator="containsText" text="Leve">
      <formula>NOT(ISERROR(SEARCH("Leve",I50)))</formula>
    </cfRule>
    <cfRule type="containsText" dxfId="847" priority="166" operator="containsText" text="Moderado">
      <formula>NOT(ISERROR(SEARCH("Moderado",I50)))</formula>
    </cfRule>
  </conditionalFormatting>
  <conditionalFormatting sqref="K50:K54">
    <cfRule type="containsText" dxfId="846" priority="153" operator="containsText" text="Media">
      <formula>NOT(ISERROR(SEARCH("Media",K50)))</formula>
    </cfRule>
  </conditionalFormatting>
  <conditionalFormatting sqref="L50:L54">
    <cfRule type="containsText" dxfId="845" priority="152" operator="containsText" text="Moderado">
      <formula>NOT(ISERROR(SEARCH("Moderado",L50)))</formula>
    </cfRule>
  </conditionalFormatting>
  <conditionalFormatting sqref="J50:J54">
    <cfRule type="containsText" dxfId="844" priority="151" operator="containsText" text="Moderado">
      <formula>NOT(ISERROR(SEARCH("Moderado",J50)))</formula>
    </cfRule>
  </conditionalFormatting>
  <conditionalFormatting sqref="J50:J54">
    <cfRule type="containsText" dxfId="843" priority="149" operator="containsText" text="Bajo">
      <formula>NOT(ISERROR(SEARCH("Bajo",J50)))</formula>
    </cfRule>
    <cfRule type="containsText" dxfId="842" priority="150" operator="containsText" text="Extremo">
      <formula>NOT(ISERROR(SEARCH("Extremo",J50)))</formula>
    </cfRule>
  </conditionalFormatting>
  <conditionalFormatting sqref="K50:K54">
    <cfRule type="containsText" dxfId="841" priority="147" operator="containsText" text="Baja">
      <formula>NOT(ISERROR(SEARCH("Baja",K50)))</formula>
    </cfRule>
    <cfRule type="containsText" dxfId="840" priority="148" operator="containsText" text="Muy Baja">
      <formula>NOT(ISERROR(SEARCH("Muy Baja",K50)))</formula>
    </cfRule>
  </conditionalFormatting>
  <conditionalFormatting sqref="K50:K54">
    <cfRule type="containsText" dxfId="839" priority="145" operator="containsText" text="Muy Alta">
      <formula>NOT(ISERROR(SEARCH("Muy Alta",K50)))</formula>
    </cfRule>
    <cfRule type="containsText" dxfId="838" priority="146" operator="containsText" text="Alta">
      <formula>NOT(ISERROR(SEARCH("Alta",K50)))</formula>
    </cfRule>
  </conditionalFormatting>
  <conditionalFormatting sqref="L50:L54">
    <cfRule type="containsText" dxfId="837" priority="141" operator="containsText" text="Catastrófico">
      <formula>NOT(ISERROR(SEARCH("Catastrófico",L50)))</formula>
    </cfRule>
    <cfRule type="containsText" dxfId="836" priority="142" operator="containsText" text="Mayor">
      <formula>NOT(ISERROR(SEARCH("Mayor",L50)))</formula>
    </cfRule>
    <cfRule type="containsText" dxfId="835" priority="143" operator="containsText" text="Menor">
      <formula>NOT(ISERROR(SEARCH("Menor",L50)))</formula>
    </cfRule>
    <cfRule type="containsText" dxfId="834" priority="144" operator="containsText" text="Leve">
      <formula>NOT(ISERROR(SEARCH("Leve",L50)))</formula>
    </cfRule>
  </conditionalFormatting>
  <conditionalFormatting sqref="K55:L55">
    <cfRule type="containsText" dxfId="833" priority="135" operator="containsText" text="3- Moderado">
      <formula>NOT(ISERROR(SEARCH("3- Moderado",K55)))</formula>
    </cfRule>
    <cfRule type="containsText" dxfId="832" priority="136" operator="containsText" text="6- Moderado">
      <formula>NOT(ISERROR(SEARCH("6- Moderado",K55)))</formula>
    </cfRule>
    <cfRule type="containsText" dxfId="831" priority="137" operator="containsText" text="4- Moderado">
      <formula>NOT(ISERROR(SEARCH("4- Moderado",K55)))</formula>
    </cfRule>
    <cfRule type="containsText" dxfId="830" priority="138" operator="containsText" text="3- Bajo">
      <formula>NOT(ISERROR(SEARCH("3- Bajo",K55)))</formula>
    </cfRule>
    <cfRule type="containsText" dxfId="829" priority="139" operator="containsText" text="4- Bajo">
      <formula>NOT(ISERROR(SEARCH("4- Bajo",K55)))</formula>
    </cfRule>
    <cfRule type="containsText" dxfId="828" priority="140" operator="containsText" text="1- Bajo">
      <formula>NOT(ISERROR(SEARCH("1- Bajo",K55)))</formula>
    </cfRule>
  </conditionalFormatting>
  <conditionalFormatting sqref="H55:I55">
    <cfRule type="containsText" dxfId="827" priority="129" operator="containsText" text="3- Moderado">
      <formula>NOT(ISERROR(SEARCH("3- Moderado",H55)))</formula>
    </cfRule>
    <cfRule type="containsText" dxfId="826" priority="130" operator="containsText" text="6- Moderado">
      <formula>NOT(ISERROR(SEARCH("6- Moderado",H55)))</formula>
    </cfRule>
    <cfRule type="containsText" dxfId="825" priority="131" operator="containsText" text="4- Moderado">
      <formula>NOT(ISERROR(SEARCH("4- Moderado",H55)))</formula>
    </cfRule>
    <cfRule type="containsText" dxfId="824" priority="132" operator="containsText" text="3- Bajo">
      <formula>NOT(ISERROR(SEARCH("3- Bajo",H55)))</formula>
    </cfRule>
    <cfRule type="containsText" dxfId="823" priority="133" operator="containsText" text="4- Bajo">
      <formula>NOT(ISERROR(SEARCH("4- Bajo",H55)))</formula>
    </cfRule>
    <cfRule type="containsText" dxfId="822" priority="134" operator="containsText" text="1- Bajo">
      <formula>NOT(ISERROR(SEARCH("1- Bajo",H55)))</formula>
    </cfRule>
  </conditionalFormatting>
  <conditionalFormatting sqref="A55 C55:E55">
    <cfRule type="containsText" dxfId="821" priority="123" operator="containsText" text="3- Moderado">
      <formula>NOT(ISERROR(SEARCH("3- Moderado",A55)))</formula>
    </cfRule>
    <cfRule type="containsText" dxfId="820" priority="124" operator="containsText" text="6- Moderado">
      <formula>NOT(ISERROR(SEARCH("6- Moderado",A55)))</formula>
    </cfRule>
    <cfRule type="containsText" dxfId="819" priority="125" operator="containsText" text="4- Moderado">
      <formula>NOT(ISERROR(SEARCH("4- Moderado",A55)))</formula>
    </cfRule>
    <cfRule type="containsText" dxfId="818" priority="126" operator="containsText" text="3- Bajo">
      <formula>NOT(ISERROR(SEARCH("3- Bajo",A55)))</formula>
    </cfRule>
    <cfRule type="containsText" dxfId="817" priority="127" operator="containsText" text="4- Bajo">
      <formula>NOT(ISERROR(SEARCH("4- Bajo",A55)))</formula>
    </cfRule>
    <cfRule type="containsText" dxfId="816" priority="128" operator="containsText" text="1- Bajo">
      <formula>NOT(ISERROR(SEARCH("1- Bajo",A55)))</formula>
    </cfRule>
  </conditionalFormatting>
  <conditionalFormatting sqref="F55:G55">
    <cfRule type="containsText" dxfId="815" priority="117" operator="containsText" text="3- Moderado">
      <formula>NOT(ISERROR(SEARCH("3- Moderado",F55)))</formula>
    </cfRule>
    <cfRule type="containsText" dxfId="814" priority="118" operator="containsText" text="6- Moderado">
      <formula>NOT(ISERROR(SEARCH("6- Moderado",F55)))</formula>
    </cfRule>
    <cfRule type="containsText" dxfId="813" priority="119" operator="containsText" text="4- Moderado">
      <formula>NOT(ISERROR(SEARCH("4- Moderado",F55)))</formula>
    </cfRule>
    <cfRule type="containsText" dxfId="812" priority="120" operator="containsText" text="3- Bajo">
      <formula>NOT(ISERROR(SEARCH("3- Bajo",F55)))</formula>
    </cfRule>
    <cfRule type="containsText" dxfId="811" priority="121" operator="containsText" text="4- Bajo">
      <formula>NOT(ISERROR(SEARCH("4- Bajo",F55)))</formula>
    </cfRule>
    <cfRule type="containsText" dxfId="810" priority="122" operator="containsText" text="1- Bajo">
      <formula>NOT(ISERROR(SEARCH("1- Bajo",F55)))</formula>
    </cfRule>
  </conditionalFormatting>
  <conditionalFormatting sqref="J55:J59">
    <cfRule type="containsText" dxfId="809" priority="112" operator="containsText" text="Bajo">
      <formula>NOT(ISERROR(SEARCH("Bajo",J55)))</formula>
    </cfRule>
    <cfRule type="containsText" dxfId="808" priority="113" operator="containsText" text="Moderado">
      <formula>NOT(ISERROR(SEARCH("Moderado",J55)))</formula>
    </cfRule>
    <cfRule type="containsText" dxfId="807" priority="114" operator="containsText" text="Alto">
      <formula>NOT(ISERROR(SEARCH("Alto",J55)))</formula>
    </cfRule>
    <cfRule type="containsText" dxfId="806" priority="115" operator="containsText" text="Extremo">
      <formula>NOT(ISERROR(SEARCH("Extremo",J55)))</formula>
    </cfRule>
    <cfRule type="colorScale" priority="116">
      <colorScale>
        <cfvo type="min"/>
        <cfvo type="max"/>
        <color rgb="FFFF7128"/>
        <color rgb="FFFFEF9C"/>
      </colorScale>
    </cfRule>
  </conditionalFormatting>
  <conditionalFormatting sqref="M55:M59">
    <cfRule type="containsText" dxfId="805" priority="87" operator="containsText" text="Moderado">
      <formula>NOT(ISERROR(SEARCH("Moderado",M55)))</formula>
    </cfRule>
    <cfRule type="containsText" dxfId="804" priority="107" operator="containsText" text="Bajo">
      <formula>NOT(ISERROR(SEARCH("Bajo",M55)))</formula>
    </cfRule>
    <cfRule type="containsText" dxfId="803" priority="108" operator="containsText" text="Moderado">
      <formula>NOT(ISERROR(SEARCH("Moderado",M55)))</formula>
    </cfRule>
    <cfRule type="containsText" dxfId="802" priority="109" operator="containsText" text="Alto">
      <formula>NOT(ISERROR(SEARCH("Alto",M55)))</formula>
    </cfRule>
    <cfRule type="containsText" dxfId="801" priority="110" operator="containsText" text="Extremo">
      <formula>NOT(ISERROR(SEARCH("Extremo",M55)))</formula>
    </cfRule>
    <cfRule type="colorScale" priority="111">
      <colorScale>
        <cfvo type="min"/>
        <cfvo type="max"/>
        <color rgb="FFFF7128"/>
        <color rgb="FFFFEF9C"/>
      </colorScale>
    </cfRule>
  </conditionalFormatting>
  <conditionalFormatting sqref="N55">
    <cfRule type="containsText" dxfId="800" priority="101" operator="containsText" text="3- Moderado">
      <formula>NOT(ISERROR(SEARCH("3- Moderado",N55)))</formula>
    </cfRule>
    <cfRule type="containsText" dxfId="799" priority="102" operator="containsText" text="6- Moderado">
      <formula>NOT(ISERROR(SEARCH("6- Moderado",N55)))</formula>
    </cfRule>
    <cfRule type="containsText" dxfId="798" priority="103" operator="containsText" text="4- Moderado">
      <formula>NOT(ISERROR(SEARCH("4- Moderado",N55)))</formula>
    </cfRule>
    <cfRule type="containsText" dxfId="797" priority="104" operator="containsText" text="3- Bajo">
      <formula>NOT(ISERROR(SEARCH("3- Bajo",N55)))</formula>
    </cfRule>
    <cfRule type="containsText" dxfId="796" priority="105" operator="containsText" text="4- Bajo">
      <formula>NOT(ISERROR(SEARCH("4- Bajo",N55)))</formula>
    </cfRule>
    <cfRule type="containsText" dxfId="795" priority="106" operator="containsText" text="1- Bajo">
      <formula>NOT(ISERROR(SEARCH("1- Bajo",N55)))</formula>
    </cfRule>
  </conditionalFormatting>
  <conditionalFormatting sqref="H55:H59">
    <cfRule type="containsText" dxfId="794" priority="88" operator="containsText" text="Muy Alta">
      <formula>NOT(ISERROR(SEARCH("Muy Alta",H55)))</formula>
    </cfRule>
    <cfRule type="containsText" dxfId="793" priority="89" operator="containsText" text="Alta">
      <formula>NOT(ISERROR(SEARCH("Alta",H55)))</formula>
    </cfRule>
    <cfRule type="containsText" dxfId="792" priority="90" operator="containsText" text="Muy Alta">
      <formula>NOT(ISERROR(SEARCH("Muy Alta",H55)))</formula>
    </cfRule>
    <cfRule type="containsText" dxfId="791" priority="95" operator="containsText" text="Muy Baja">
      <formula>NOT(ISERROR(SEARCH("Muy Baja",H55)))</formula>
    </cfRule>
    <cfRule type="containsText" dxfId="790" priority="96" operator="containsText" text="Baja">
      <formula>NOT(ISERROR(SEARCH("Baja",H55)))</formula>
    </cfRule>
    <cfRule type="containsText" dxfId="789" priority="97" operator="containsText" text="Media">
      <formula>NOT(ISERROR(SEARCH("Media",H55)))</formula>
    </cfRule>
    <cfRule type="containsText" dxfId="788" priority="98" operator="containsText" text="Alta">
      <formula>NOT(ISERROR(SEARCH("Alta",H55)))</formula>
    </cfRule>
    <cfRule type="containsText" dxfId="787" priority="100" operator="containsText" text="Muy Alta">
      <formula>NOT(ISERROR(SEARCH("Muy Alta",H55)))</formula>
    </cfRule>
  </conditionalFormatting>
  <conditionalFormatting sqref="I55:I59">
    <cfRule type="containsText" dxfId="786" priority="91" operator="containsText" text="Catastrófico">
      <formula>NOT(ISERROR(SEARCH("Catastrófico",I55)))</formula>
    </cfRule>
    <cfRule type="containsText" dxfId="785" priority="92" operator="containsText" text="Mayor">
      <formula>NOT(ISERROR(SEARCH("Mayor",I55)))</formula>
    </cfRule>
    <cfRule type="containsText" dxfId="784" priority="93" operator="containsText" text="Menor">
      <formula>NOT(ISERROR(SEARCH("Menor",I55)))</formula>
    </cfRule>
    <cfRule type="containsText" dxfId="783" priority="94" operator="containsText" text="Leve">
      <formula>NOT(ISERROR(SEARCH("Leve",I55)))</formula>
    </cfRule>
    <cfRule type="containsText" dxfId="782" priority="99" operator="containsText" text="Moderado">
      <formula>NOT(ISERROR(SEARCH("Moderado",I55)))</formula>
    </cfRule>
  </conditionalFormatting>
  <conditionalFormatting sqref="K55:K59">
    <cfRule type="containsText" dxfId="781" priority="86" operator="containsText" text="Media">
      <formula>NOT(ISERROR(SEARCH("Media",K55)))</formula>
    </cfRule>
  </conditionalFormatting>
  <conditionalFormatting sqref="L55:L59">
    <cfRule type="containsText" dxfId="780" priority="85" operator="containsText" text="Moderado">
      <formula>NOT(ISERROR(SEARCH("Moderado",L55)))</formula>
    </cfRule>
  </conditionalFormatting>
  <conditionalFormatting sqref="J55:J59">
    <cfRule type="containsText" dxfId="779" priority="84" operator="containsText" text="Moderado">
      <formula>NOT(ISERROR(SEARCH("Moderado",J55)))</formula>
    </cfRule>
  </conditionalFormatting>
  <conditionalFormatting sqref="J55:J59">
    <cfRule type="containsText" dxfId="778" priority="82" operator="containsText" text="Bajo">
      <formula>NOT(ISERROR(SEARCH("Bajo",J55)))</formula>
    </cfRule>
    <cfRule type="containsText" dxfId="777" priority="83" operator="containsText" text="Extremo">
      <formula>NOT(ISERROR(SEARCH("Extremo",J55)))</formula>
    </cfRule>
  </conditionalFormatting>
  <conditionalFormatting sqref="K55:K59">
    <cfRule type="containsText" dxfId="776" priority="80" operator="containsText" text="Baja">
      <formula>NOT(ISERROR(SEARCH("Baja",K55)))</formula>
    </cfRule>
    <cfRule type="containsText" dxfId="775" priority="81" operator="containsText" text="Muy Baja">
      <formula>NOT(ISERROR(SEARCH("Muy Baja",K55)))</formula>
    </cfRule>
  </conditionalFormatting>
  <conditionalFormatting sqref="K55:K59">
    <cfRule type="containsText" dxfId="774" priority="78" operator="containsText" text="Muy Alta">
      <formula>NOT(ISERROR(SEARCH("Muy Alta",K55)))</formula>
    </cfRule>
    <cfRule type="containsText" dxfId="773" priority="79" operator="containsText" text="Alta">
      <formula>NOT(ISERROR(SEARCH("Alta",K55)))</formula>
    </cfRule>
  </conditionalFormatting>
  <conditionalFormatting sqref="L55:L59">
    <cfRule type="containsText" dxfId="772" priority="74" operator="containsText" text="Catastrófico">
      <formula>NOT(ISERROR(SEARCH("Catastrófico",L55)))</formula>
    </cfRule>
    <cfRule type="containsText" dxfId="771" priority="75" operator="containsText" text="Mayor">
      <formula>NOT(ISERROR(SEARCH("Mayor",L55)))</formula>
    </cfRule>
    <cfRule type="containsText" dxfId="770" priority="76" operator="containsText" text="Menor">
      <formula>NOT(ISERROR(SEARCH("Menor",L55)))</formula>
    </cfRule>
    <cfRule type="containsText" dxfId="769" priority="77" operator="containsText" text="Leve">
      <formula>NOT(ISERROR(SEARCH("Leve",L55)))</formula>
    </cfRule>
  </conditionalFormatting>
  <conditionalFormatting sqref="K25:L25">
    <cfRule type="containsText" dxfId="768" priority="68" operator="containsText" text="3- Moderado">
      <formula>NOT(ISERROR(SEARCH("3- Moderado",K25)))</formula>
    </cfRule>
    <cfRule type="containsText" dxfId="767" priority="69" operator="containsText" text="6- Moderado">
      <formula>NOT(ISERROR(SEARCH("6- Moderado",K25)))</formula>
    </cfRule>
    <cfRule type="containsText" dxfId="766" priority="70" operator="containsText" text="4- Moderado">
      <formula>NOT(ISERROR(SEARCH("4- Moderado",K25)))</formula>
    </cfRule>
    <cfRule type="containsText" dxfId="765" priority="71" operator="containsText" text="3- Bajo">
      <formula>NOT(ISERROR(SEARCH("3- Bajo",K25)))</formula>
    </cfRule>
    <cfRule type="containsText" dxfId="764" priority="72" operator="containsText" text="4- Bajo">
      <formula>NOT(ISERROR(SEARCH("4- Bajo",K25)))</formula>
    </cfRule>
    <cfRule type="containsText" dxfId="763" priority="73" operator="containsText" text="1- Bajo">
      <formula>NOT(ISERROR(SEARCH("1- Bajo",K25)))</formula>
    </cfRule>
  </conditionalFormatting>
  <conditionalFormatting sqref="H25:I25">
    <cfRule type="containsText" dxfId="762" priority="62" operator="containsText" text="3- Moderado">
      <formula>NOT(ISERROR(SEARCH("3- Moderado",H25)))</formula>
    </cfRule>
    <cfRule type="containsText" dxfId="761" priority="63" operator="containsText" text="6- Moderado">
      <formula>NOT(ISERROR(SEARCH("6- Moderado",H25)))</formula>
    </cfRule>
    <cfRule type="containsText" dxfId="760" priority="64" operator="containsText" text="4- Moderado">
      <formula>NOT(ISERROR(SEARCH("4- Moderado",H25)))</formula>
    </cfRule>
    <cfRule type="containsText" dxfId="759" priority="65" operator="containsText" text="3- Bajo">
      <formula>NOT(ISERROR(SEARCH("3- Bajo",H25)))</formula>
    </cfRule>
    <cfRule type="containsText" dxfId="758" priority="66" operator="containsText" text="4- Bajo">
      <formula>NOT(ISERROR(SEARCH("4- Bajo",H25)))</formula>
    </cfRule>
    <cfRule type="containsText" dxfId="757" priority="67" operator="containsText" text="1- Bajo">
      <formula>NOT(ISERROR(SEARCH("1- Bajo",H25)))</formula>
    </cfRule>
  </conditionalFormatting>
  <conditionalFormatting sqref="A25 C25:E25">
    <cfRule type="containsText" dxfId="756" priority="56" operator="containsText" text="3- Moderado">
      <formula>NOT(ISERROR(SEARCH("3- Moderado",A25)))</formula>
    </cfRule>
    <cfRule type="containsText" dxfId="755" priority="57" operator="containsText" text="6- Moderado">
      <formula>NOT(ISERROR(SEARCH("6- Moderado",A25)))</formula>
    </cfRule>
    <cfRule type="containsText" dxfId="754" priority="58" operator="containsText" text="4- Moderado">
      <formula>NOT(ISERROR(SEARCH("4- Moderado",A25)))</formula>
    </cfRule>
    <cfRule type="containsText" dxfId="753" priority="59" operator="containsText" text="3- Bajo">
      <formula>NOT(ISERROR(SEARCH("3- Bajo",A25)))</formula>
    </cfRule>
    <cfRule type="containsText" dxfId="752" priority="60" operator="containsText" text="4- Bajo">
      <formula>NOT(ISERROR(SEARCH("4- Bajo",A25)))</formula>
    </cfRule>
    <cfRule type="containsText" dxfId="751" priority="61" operator="containsText" text="1- Bajo">
      <formula>NOT(ISERROR(SEARCH("1- Bajo",A25)))</formula>
    </cfRule>
  </conditionalFormatting>
  <conditionalFormatting sqref="F25:G25">
    <cfRule type="containsText" dxfId="750" priority="50" operator="containsText" text="3- Moderado">
      <formula>NOT(ISERROR(SEARCH("3- Moderado",F25)))</formula>
    </cfRule>
    <cfRule type="containsText" dxfId="749" priority="51" operator="containsText" text="6- Moderado">
      <formula>NOT(ISERROR(SEARCH("6- Moderado",F25)))</formula>
    </cfRule>
    <cfRule type="containsText" dxfId="748" priority="52" operator="containsText" text="4- Moderado">
      <formula>NOT(ISERROR(SEARCH("4- Moderado",F25)))</formula>
    </cfRule>
    <cfRule type="containsText" dxfId="747" priority="53" operator="containsText" text="3- Bajo">
      <formula>NOT(ISERROR(SEARCH("3- Bajo",F25)))</formula>
    </cfRule>
    <cfRule type="containsText" dxfId="746" priority="54" operator="containsText" text="4- Bajo">
      <formula>NOT(ISERROR(SEARCH("4- Bajo",F25)))</formula>
    </cfRule>
    <cfRule type="containsText" dxfId="745" priority="55" operator="containsText" text="1- Bajo">
      <formula>NOT(ISERROR(SEARCH("1- Bajo",F25)))</formula>
    </cfRule>
  </conditionalFormatting>
  <conditionalFormatting sqref="J25:J29">
    <cfRule type="containsText" dxfId="744" priority="45" operator="containsText" text="Bajo">
      <formula>NOT(ISERROR(SEARCH("Bajo",J25)))</formula>
    </cfRule>
    <cfRule type="containsText" dxfId="743" priority="46" operator="containsText" text="Moderado">
      <formula>NOT(ISERROR(SEARCH("Moderado",J25)))</formula>
    </cfRule>
    <cfRule type="containsText" dxfId="742" priority="47" operator="containsText" text="Alto">
      <formula>NOT(ISERROR(SEARCH("Alto",J25)))</formula>
    </cfRule>
    <cfRule type="containsText" dxfId="741" priority="48" operator="containsText" text="Extremo">
      <formula>NOT(ISERROR(SEARCH("Extremo",J25)))</formula>
    </cfRule>
    <cfRule type="colorScale" priority="49">
      <colorScale>
        <cfvo type="min"/>
        <cfvo type="max"/>
        <color rgb="FFFF7128"/>
        <color rgb="FFFFEF9C"/>
      </colorScale>
    </cfRule>
  </conditionalFormatting>
  <conditionalFormatting sqref="M25:M29">
    <cfRule type="containsText" dxfId="740" priority="20" operator="containsText" text="Moderado">
      <formula>NOT(ISERROR(SEARCH("Moderado",M25)))</formula>
    </cfRule>
    <cfRule type="containsText" dxfId="739" priority="40" operator="containsText" text="Bajo">
      <formula>NOT(ISERROR(SEARCH("Bajo",M25)))</formula>
    </cfRule>
    <cfRule type="containsText" dxfId="738" priority="41" operator="containsText" text="Moderado">
      <formula>NOT(ISERROR(SEARCH("Moderado",M25)))</formula>
    </cfRule>
    <cfRule type="containsText" dxfId="737" priority="42" operator="containsText" text="Alto">
      <formula>NOT(ISERROR(SEARCH("Alto",M25)))</formula>
    </cfRule>
    <cfRule type="containsText" dxfId="736" priority="43" operator="containsText" text="Extremo">
      <formula>NOT(ISERROR(SEARCH("Extremo",M25)))</formula>
    </cfRule>
    <cfRule type="colorScale" priority="44">
      <colorScale>
        <cfvo type="min"/>
        <cfvo type="max"/>
        <color rgb="FFFF7128"/>
        <color rgb="FFFFEF9C"/>
      </colorScale>
    </cfRule>
  </conditionalFormatting>
  <conditionalFormatting sqref="N25">
    <cfRule type="containsText" dxfId="735" priority="34" operator="containsText" text="3- Moderado">
      <formula>NOT(ISERROR(SEARCH("3- Moderado",N25)))</formula>
    </cfRule>
    <cfRule type="containsText" dxfId="734" priority="35" operator="containsText" text="6- Moderado">
      <formula>NOT(ISERROR(SEARCH("6- Moderado",N25)))</formula>
    </cfRule>
    <cfRule type="containsText" dxfId="733" priority="36" operator="containsText" text="4- Moderado">
      <formula>NOT(ISERROR(SEARCH("4- Moderado",N25)))</formula>
    </cfRule>
    <cfRule type="containsText" dxfId="732" priority="37" operator="containsText" text="3- Bajo">
      <formula>NOT(ISERROR(SEARCH("3- Bajo",N25)))</formula>
    </cfRule>
    <cfRule type="containsText" dxfId="731" priority="38" operator="containsText" text="4- Bajo">
      <formula>NOT(ISERROR(SEARCH("4- Bajo",N25)))</formula>
    </cfRule>
    <cfRule type="containsText" dxfId="730" priority="39" operator="containsText" text="1- Bajo">
      <formula>NOT(ISERROR(SEARCH("1- Bajo",N25)))</formula>
    </cfRule>
  </conditionalFormatting>
  <conditionalFormatting sqref="H25:H29">
    <cfRule type="containsText" dxfId="729" priority="21" operator="containsText" text="Muy Alta">
      <formula>NOT(ISERROR(SEARCH("Muy Alta",H25)))</formula>
    </cfRule>
    <cfRule type="containsText" dxfId="728" priority="22" operator="containsText" text="Alta">
      <formula>NOT(ISERROR(SEARCH("Alta",H25)))</formula>
    </cfRule>
    <cfRule type="containsText" dxfId="727" priority="23" operator="containsText" text="Muy Alta">
      <formula>NOT(ISERROR(SEARCH("Muy Alta",H25)))</formula>
    </cfRule>
    <cfRule type="containsText" dxfId="726" priority="28" operator="containsText" text="Muy Baja">
      <formula>NOT(ISERROR(SEARCH("Muy Baja",H25)))</formula>
    </cfRule>
    <cfRule type="containsText" dxfId="725" priority="29" operator="containsText" text="Baja">
      <formula>NOT(ISERROR(SEARCH("Baja",H25)))</formula>
    </cfRule>
    <cfRule type="containsText" dxfId="724" priority="30" operator="containsText" text="Media">
      <formula>NOT(ISERROR(SEARCH("Media",H25)))</formula>
    </cfRule>
    <cfRule type="containsText" dxfId="723" priority="31" operator="containsText" text="Alta">
      <formula>NOT(ISERROR(SEARCH("Alta",H25)))</formula>
    </cfRule>
    <cfRule type="containsText" dxfId="722" priority="33" operator="containsText" text="Muy Alta">
      <formula>NOT(ISERROR(SEARCH("Muy Alta",H25)))</formula>
    </cfRule>
  </conditionalFormatting>
  <conditionalFormatting sqref="I25:I29">
    <cfRule type="containsText" dxfId="721" priority="24" operator="containsText" text="Catastrófico">
      <formula>NOT(ISERROR(SEARCH("Catastrófico",I25)))</formula>
    </cfRule>
    <cfRule type="containsText" dxfId="720" priority="25" operator="containsText" text="Mayor">
      <formula>NOT(ISERROR(SEARCH("Mayor",I25)))</formula>
    </cfRule>
    <cfRule type="containsText" dxfId="719" priority="26" operator="containsText" text="Menor">
      <formula>NOT(ISERROR(SEARCH("Menor",I25)))</formula>
    </cfRule>
    <cfRule type="containsText" dxfId="718" priority="27" operator="containsText" text="Leve">
      <formula>NOT(ISERROR(SEARCH("Leve",I25)))</formula>
    </cfRule>
    <cfRule type="containsText" dxfId="717" priority="32" operator="containsText" text="Moderado">
      <formula>NOT(ISERROR(SEARCH("Moderado",I25)))</formula>
    </cfRule>
  </conditionalFormatting>
  <conditionalFormatting sqref="K25:K29">
    <cfRule type="containsText" dxfId="716" priority="19" operator="containsText" text="Media">
      <formula>NOT(ISERROR(SEARCH("Media",K25)))</formula>
    </cfRule>
  </conditionalFormatting>
  <conditionalFormatting sqref="L25:L29">
    <cfRule type="containsText" dxfId="715" priority="18" operator="containsText" text="Moderado">
      <formula>NOT(ISERROR(SEARCH("Moderado",L25)))</formula>
    </cfRule>
  </conditionalFormatting>
  <conditionalFormatting sqref="J25:J29">
    <cfRule type="containsText" dxfId="714" priority="17" operator="containsText" text="Moderado">
      <formula>NOT(ISERROR(SEARCH("Moderado",J25)))</formula>
    </cfRule>
  </conditionalFormatting>
  <conditionalFormatting sqref="J25:J29">
    <cfRule type="containsText" dxfId="713" priority="15" operator="containsText" text="Bajo">
      <formula>NOT(ISERROR(SEARCH("Bajo",J25)))</formula>
    </cfRule>
    <cfRule type="containsText" dxfId="712" priority="16" operator="containsText" text="Extremo">
      <formula>NOT(ISERROR(SEARCH("Extremo",J25)))</formula>
    </cfRule>
  </conditionalFormatting>
  <conditionalFormatting sqref="K25:K29">
    <cfRule type="containsText" dxfId="711" priority="13" operator="containsText" text="Baja">
      <formula>NOT(ISERROR(SEARCH("Baja",K25)))</formula>
    </cfRule>
    <cfRule type="containsText" dxfId="710" priority="14" operator="containsText" text="Muy Baja">
      <formula>NOT(ISERROR(SEARCH("Muy Baja",K25)))</formula>
    </cfRule>
  </conditionalFormatting>
  <conditionalFormatting sqref="K25:K29">
    <cfRule type="containsText" dxfId="709" priority="11" operator="containsText" text="Muy Alta">
      <formula>NOT(ISERROR(SEARCH("Muy Alta",K25)))</formula>
    </cfRule>
    <cfRule type="containsText" dxfId="708" priority="12" operator="containsText" text="Alta">
      <formula>NOT(ISERROR(SEARCH("Alta",K25)))</formula>
    </cfRule>
  </conditionalFormatting>
  <conditionalFormatting sqref="L25:L29">
    <cfRule type="containsText" dxfId="707" priority="7" operator="containsText" text="Catastrófico">
      <formula>NOT(ISERROR(SEARCH("Catastrófico",L25)))</formula>
    </cfRule>
    <cfRule type="containsText" dxfId="706" priority="8" operator="containsText" text="Mayor">
      <formula>NOT(ISERROR(SEARCH("Mayor",L25)))</formula>
    </cfRule>
    <cfRule type="containsText" dxfId="705" priority="9" operator="containsText" text="Menor">
      <formula>NOT(ISERROR(SEARCH("Menor",L25)))</formula>
    </cfRule>
    <cfRule type="containsText" dxfId="704" priority="10" operator="containsText" text="Leve">
      <formula>NOT(ISERROR(SEARCH("Leve",L25)))</formula>
    </cfRule>
  </conditionalFormatting>
  <conditionalFormatting sqref="B10 B15 B20 B25 B30 B35 B40 B45 B50 B55">
    <cfRule type="containsText" dxfId="703" priority="1" operator="containsText" text="3- Moderado">
      <formula>NOT(ISERROR(SEARCH("3- Moderado",B10)))</formula>
    </cfRule>
    <cfRule type="containsText" dxfId="702" priority="2" operator="containsText" text="6- Moderado">
      <formula>NOT(ISERROR(SEARCH("6- Moderado",B10)))</formula>
    </cfRule>
    <cfRule type="containsText" dxfId="701" priority="3" operator="containsText" text="4- Moderado">
      <formula>NOT(ISERROR(SEARCH("4- Moderado",B10)))</formula>
    </cfRule>
    <cfRule type="containsText" dxfId="700" priority="4" operator="containsText" text="3- Bajo">
      <formula>NOT(ISERROR(SEARCH("3- Bajo",B10)))</formula>
    </cfRule>
    <cfRule type="containsText" dxfId="699" priority="5" operator="containsText" text="4- Bajo">
      <formula>NOT(ISERROR(SEARCH("4- Bajo",B10)))</formula>
    </cfRule>
    <cfRule type="containsText" dxfId="698" priority="6" operator="containsText" text="1- Bajo">
      <formula>NOT(ISERROR(SEARCH("1- Bajo",B10)))</formula>
    </cfRule>
  </conditionalFormatting>
  <dataValidations count="7">
    <dataValidation allowBlank="1" showInputMessage="1" showErrorMessage="1" prompt="Seleccionar el tipo de riesgo teniendo en cuenta que  factor organizaconal afecta. Ver explicacion en hoja " sqref="E8" xr:uid="{58721375-1522-430A-9835-A04F71CFAF83}"/>
    <dataValidation allowBlank="1" showInputMessage="1" showErrorMessage="1" prompt="Registrar qué factor  que ocasina el riesgo: un facot identtficado el contexto._x000a_O  personas, recursos, estilo de direccion , factores externos, , codiciones ambientales" sqref="F8:G8" xr:uid="{2080B5D0-ECC2-4523-8420-CCF7F16AA1A3}"/>
    <dataValidation allowBlank="1" showInputMessage="1" showErrorMessage="1" prompt="Que tan factible es que materialize el riesgo?" sqref="H8" xr:uid="{0287FF2F-11E7-441A-A07B-4A449AE82A2F}"/>
    <dataValidation allowBlank="1" showInputMessage="1" showErrorMessage="1" prompt="El grado de afectación puede ser " sqref="I8" xr:uid="{ECA09E7C-7264-4845-BC95-6ECC044A5530}"/>
    <dataValidation allowBlank="1" showInputMessage="1" showErrorMessage="1" prompt="Describir las actividades que se van a desarrollar para el proyecto" sqref="O7" xr:uid="{C943B8A3-054B-451B-A287-90321957BE45}"/>
    <dataValidation allowBlank="1" showInputMessage="1" showErrorMessage="1" prompt="Seleccionar si el responsable es el responsable de las acciones es el nivel central" sqref="P7:P8" xr:uid="{0CD8BDDF-BB16-4773-8330-204AD642AB05}"/>
    <dataValidation allowBlank="1" showInputMessage="1" showErrorMessage="1" prompt="seleccionar si el responsable de ejecutar las acciones es el nivel central" sqref="Q8:R8" xr:uid="{420A1DE1-2392-4967-BF66-5E9A9C0F32FC}"/>
  </dataValidations>
  <pageMargins left="0.7" right="0.7" top="0.75" bottom="0.75" header="0.3" footer="0.3"/>
  <drawing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BF501B-633E-481C-A771-43147EFCD636}">
  <sheetPr>
    <tabColor theme="7" tint="0.39997558519241921"/>
  </sheetPr>
  <dimension ref="A1:JS59"/>
  <sheetViews>
    <sheetView zoomScale="71" zoomScaleNormal="71" workbookViewId="0">
      <selection activeCell="B10" sqref="B10:B14"/>
    </sheetView>
  </sheetViews>
  <sheetFormatPr baseColWidth="10" defaultColWidth="11.42578125" defaultRowHeight="15" x14ac:dyDescent="0.25"/>
  <cols>
    <col min="1" max="2" width="18.42578125" style="82" customWidth="1"/>
    <col min="3" max="3" width="15.5703125" customWidth="1"/>
    <col min="4" max="4" width="27.5703125" style="82" customWidth="1"/>
    <col min="5" max="5" width="18" style="238" customWidth="1"/>
    <col min="6" max="6" width="40.140625" customWidth="1"/>
    <col min="7" max="7" width="20.42578125" customWidth="1"/>
    <col min="8" max="8" width="10.42578125" style="239" customWidth="1"/>
    <col min="9" max="9" width="11.42578125" style="239" customWidth="1"/>
    <col min="10" max="10" width="10.140625" style="240" customWidth="1"/>
    <col min="11" max="11" width="11.42578125" style="239" customWidth="1"/>
    <col min="12" max="12" width="10.85546875" style="239" customWidth="1"/>
    <col min="13" max="13" width="18.28515625" style="239" bestFit="1" customWidth="1"/>
    <col min="14" max="14" width="18.28515625" bestFit="1" customWidth="1"/>
    <col min="15" max="15" width="32.85546875" customWidth="1"/>
    <col min="16" max="16" width="16.5703125" customWidth="1"/>
    <col min="17" max="18" width="14.28515625" customWidth="1"/>
    <col min="19" max="19" width="17.85546875" customWidth="1"/>
    <col min="20" max="20" width="15.140625" customWidth="1"/>
    <col min="21" max="21" width="16.140625" customWidth="1"/>
    <col min="22" max="177" width="11.42578125" style="7"/>
  </cols>
  <sheetData>
    <row r="1" spans="1:279" s="222" customFormat="1" ht="16.5" customHeight="1" x14ac:dyDescent="0.3">
      <c r="A1" s="461"/>
      <c r="B1" s="462"/>
      <c r="C1" s="462"/>
      <c r="D1" s="547" t="s">
        <v>446</v>
      </c>
      <c r="E1" s="547"/>
      <c r="F1" s="547"/>
      <c r="G1" s="547"/>
      <c r="H1" s="547"/>
      <c r="I1" s="547"/>
      <c r="J1" s="547"/>
      <c r="K1" s="547"/>
      <c r="L1" s="547"/>
      <c r="M1" s="547"/>
      <c r="N1" s="547"/>
      <c r="O1" s="547"/>
      <c r="P1" s="547"/>
      <c r="Q1" s="548"/>
      <c r="R1" s="243"/>
      <c r="S1" s="453" t="s">
        <v>67</v>
      </c>
      <c r="T1" s="453"/>
      <c r="U1" s="453"/>
      <c r="V1" s="221"/>
      <c r="W1" s="221"/>
      <c r="X1" s="221"/>
      <c r="Y1" s="221"/>
      <c r="Z1" s="221"/>
      <c r="AA1" s="221"/>
      <c r="AB1" s="221"/>
      <c r="AC1" s="221"/>
      <c r="AD1" s="221"/>
      <c r="AE1" s="221"/>
      <c r="AF1" s="221"/>
      <c r="AG1" s="221"/>
      <c r="AH1" s="221"/>
      <c r="AI1" s="221"/>
      <c r="AJ1" s="221"/>
      <c r="AK1" s="221"/>
      <c r="AL1" s="221"/>
      <c r="AM1" s="221"/>
      <c r="AN1" s="221"/>
      <c r="AO1" s="221"/>
      <c r="AP1" s="221"/>
      <c r="AQ1" s="221"/>
      <c r="AR1" s="221"/>
      <c r="AS1" s="221"/>
      <c r="AT1" s="221"/>
      <c r="AU1" s="221"/>
      <c r="AV1" s="221"/>
      <c r="AW1" s="221"/>
      <c r="AX1" s="221"/>
      <c r="AY1" s="221"/>
      <c r="AZ1" s="221"/>
      <c r="BA1" s="221"/>
      <c r="BB1" s="221"/>
      <c r="BC1" s="221"/>
      <c r="BD1" s="221"/>
      <c r="BE1" s="221"/>
      <c r="BF1" s="221"/>
      <c r="BG1" s="221"/>
      <c r="BH1" s="221"/>
      <c r="BI1" s="221"/>
      <c r="BJ1" s="221"/>
      <c r="BK1" s="221"/>
      <c r="BL1" s="221"/>
      <c r="BM1" s="221"/>
      <c r="BN1" s="221"/>
      <c r="BO1" s="221"/>
      <c r="BP1" s="221"/>
      <c r="BQ1" s="221"/>
      <c r="BR1" s="221"/>
      <c r="BS1" s="221"/>
      <c r="BT1" s="221"/>
      <c r="BU1" s="221"/>
      <c r="BV1" s="221"/>
      <c r="BW1" s="221"/>
      <c r="BX1" s="221"/>
      <c r="BY1" s="221"/>
      <c r="BZ1" s="221"/>
      <c r="CA1" s="221"/>
      <c r="CB1" s="221"/>
      <c r="CC1" s="221"/>
      <c r="CD1" s="221"/>
      <c r="CE1" s="221"/>
      <c r="CF1" s="221"/>
      <c r="CG1" s="221"/>
      <c r="CH1" s="221"/>
      <c r="CI1" s="221"/>
      <c r="CJ1" s="221"/>
      <c r="CK1" s="221"/>
      <c r="CL1" s="221"/>
      <c r="CM1" s="221"/>
      <c r="CN1" s="221"/>
      <c r="CO1" s="221"/>
      <c r="CP1" s="221"/>
      <c r="CQ1" s="221"/>
      <c r="CR1" s="221"/>
      <c r="CS1" s="221"/>
      <c r="CT1" s="221"/>
      <c r="CU1" s="221"/>
      <c r="CV1" s="221"/>
      <c r="CW1" s="221"/>
      <c r="CX1" s="221"/>
      <c r="CY1" s="221"/>
      <c r="CZ1" s="221"/>
      <c r="DA1" s="221"/>
      <c r="DB1" s="221"/>
      <c r="DC1" s="221"/>
      <c r="DD1" s="221"/>
      <c r="DE1" s="221"/>
      <c r="DF1" s="221"/>
      <c r="DG1" s="221"/>
      <c r="DH1" s="221"/>
      <c r="DI1" s="221"/>
      <c r="DJ1" s="221"/>
      <c r="DK1" s="221"/>
      <c r="DL1" s="221"/>
      <c r="DM1" s="221"/>
      <c r="DN1" s="221"/>
      <c r="DO1" s="221"/>
      <c r="DP1" s="221"/>
      <c r="DQ1" s="221"/>
      <c r="DR1" s="221"/>
      <c r="DS1" s="221"/>
      <c r="DT1" s="221"/>
      <c r="DU1" s="221"/>
      <c r="DV1" s="221"/>
      <c r="DW1" s="221"/>
      <c r="DX1" s="221"/>
      <c r="DY1" s="221"/>
      <c r="DZ1" s="221"/>
      <c r="EA1" s="221"/>
      <c r="EB1" s="221"/>
      <c r="EC1" s="221"/>
      <c r="ED1" s="221"/>
      <c r="EE1" s="221"/>
      <c r="EF1" s="221"/>
      <c r="EG1" s="221"/>
      <c r="EH1" s="221"/>
      <c r="EI1" s="221"/>
      <c r="EJ1" s="221"/>
      <c r="EK1" s="221"/>
      <c r="EL1" s="221"/>
      <c r="EM1" s="221"/>
      <c r="EN1" s="221"/>
      <c r="EO1" s="221"/>
      <c r="EP1" s="221"/>
      <c r="EQ1" s="221"/>
      <c r="ER1" s="221"/>
      <c r="ES1" s="221"/>
      <c r="ET1" s="221"/>
      <c r="EU1" s="221"/>
      <c r="EV1" s="221"/>
      <c r="EW1" s="221"/>
      <c r="EX1" s="221"/>
      <c r="EY1" s="221"/>
      <c r="EZ1" s="221"/>
      <c r="FA1" s="221"/>
      <c r="FB1" s="221"/>
      <c r="FC1" s="221"/>
      <c r="FD1" s="221"/>
      <c r="FE1" s="221"/>
      <c r="FF1" s="221"/>
      <c r="FG1" s="221"/>
      <c r="FH1" s="221"/>
      <c r="FI1" s="221"/>
      <c r="FJ1" s="221"/>
      <c r="FK1" s="221"/>
      <c r="FL1" s="221"/>
      <c r="FM1" s="221"/>
      <c r="FN1" s="221"/>
      <c r="FO1" s="221"/>
      <c r="FP1" s="221"/>
      <c r="FQ1" s="221"/>
      <c r="FR1" s="221"/>
      <c r="FS1" s="221"/>
      <c r="FT1" s="221"/>
      <c r="FU1" s="221"/>
      <c r="FV1" s="221"/>
      <c r="FW1" s="221"/>
      <c r="FX1" s="221"/>
      <c r="FY1" s="221"/>
      <c r="FZ1" s="221"/>
      <c r="GA1" s="221"/>
      <c r="GB1" s="221"/>
      <c r="GC1" s="221"/>
      <c r="GD1" s="221"/>
      <c r="GE1" s="221"/>
      <c r="GF1" s="221"/>
      <c r="GG1" s="221"/>
      <c r="GH1" s="221"/>
      <c r="GI1" s="221"/>
      <c r="GJ1" s="221"/>
      <c r="GK1" s="221"/>
      <c r="GL1" s="221"/>
      <c r="GM1" s="221"/>
      <c r="GN1" s="221"/>
      <c r="GO1" s="221"/>
      <c r="GP1" s="221"/>
      <c r="GQ1" s="221"/>
      <c r="GR1" s="221"/>
      <c r="GS1" s="221"/>
      <c r="GT1" s="221"/>
      <c r="GU1" s="221"/>
      <c r="GV1" s="221"/>
      <c r="GW1" s="221"/>
      <c r="GX1" s="221"/>
      <c r="GY1" s="221"/>
      <c r="GZ1" s="221"/>
      <c r="HA1" s="221"/>
      <c r="HB1" s="221"/>
      <c r="HC1" s="221"/>
      <c r="HD1" s="221"/>
      <c r="HE1" s="221"/>
      <c r="HF1" s="221"/>
      <c r="HG1" s="221"/>
      <c r="HH1" s="221"/>
      <c r="HI1" s="221"/>
      <c r="HJ1" s="221"/>
      <c r="HK1" s="221"/>
      <c r="HL1" s="221"/>
      <c r="HM1" s="221"/>
      <c r="HN1" s="221"/>
      <c r="HO1" s="221"/>
      <c r="HP1" s="221"/>
      <c r="HQ1" s="221"/>
      <c r="HR1" s="221"/>
      <c r="HS1" s="221"/>
      <c r="HT1" s="221"/>
      <c r="HU1" s="221"/>
      <c r="HV1" s="221"/>
      <c r="HW1" s="221"/>
      <c r="HX1" s="221"/>
      <c r="HY1" s="221"/>
      <c r="HZ1" s="221"/>
      <c r="IA1" s="221"/>
      <c r="IB1" s="221"/>
      <c r="IC1" s="221"/>
      <c r="ID1" s="221"/>
      <c r="IE1" s="221"/>
      <c r="IF1" s="221"/>
      <c r="IG1" s="221"/>
      <c r="IH1" s="221"/>
      <c r="II1" s="221"/>
      <c r="IJ1" s="221"/>
      <c r="IK1" s="221"/>
      <c r="IL1" s="221"/>
      <c r="IM1" s="221"/>
      <c r="IN1" s="221"/>
      <c r="IO1" s="221"/>
      <c r="IP1" s="221"/>
      <c r="IQ1" s="221"/>
      <c r="IR1" s="221"/>
      <c r="IS1" s="221"/>
      <c r="IT1" s="221"/>
      <c r="IU1" s="221"/>
      <c r="IV1" s="221"/>
      <c r="IW1" s="221"/>
      <c r="IX1" s="221"/>
      <c r="IY1" s="221"/>
      <c r="IZ1" s="221"/>
      <c r="JA1" s="221"/>
      <c r="JB1" s="221"/>
      <c r="JC1" s="221"/>
      <c r="JD1" s="221"/>
      <c r="JE1" s="221"/>
      <c r="JF1" s="221"/>
      <c r="JG1" s="221"/>
      <c r="JH1" s="221"/>
      <c r="JI1" s="221"/>
      <c r="JJ1" s="221"/>
      <c r="JK1" s="221"/>
      <c r="JL1" s="221"/>
      <c r="JM1" s="221"/>
      <c r="JN1" s="221"/>
      <c r="JO1" s="221"/>
      <c r="JP1" s="221"/>
      <c r="JQ1" s="221"/>
      <c r="JR1" s="221"/>
      <c r="JS1" s="221"/>
    </row>
    <row r="2" spans="1:279" s="222" customFormat="1" ht="39.75" customHeight="1" x14ac:dyDescent="0.3">
      <c r="A2" s="463"/>
      <c r="B2" s="464"/>
      <c r="C2" s="464"/>
      <c r="D2" s="549"/>
      <c r="E2" s="549"/>
      <c r="F2" s="549"/>
      <c r="G2" s="549"/>
      <c r="H2" s="549"/>
      <c r="I2" s="549"/>
      <c r="J2" s="549"/>
      <c r="K2" s="549"/>
      <c r="L2" s="549"/>
      <c r="M2" s="549"/>
      <c r="N2" s="549"/>
      <c r="O2" s="549"/>
      <c r="P2" s="549"/>
      <c r="Q2" s="550"/>
      <c r="R2" s="243"/>
      <c r="S2" s="453"/>
      <c r="T2" s="453"/>
      <c r="U2" s="453"/>
      <c r="V2" s="221"/>
      <c r="W2" s="221"/>
      <c r="X2" s="221"/>
      <c r="Y2" s="221"/>
      <c r="Z2" s="221"/>
      <c r="AA2" s="221"/>
      <c r="AB2" s="221"/>
      <c r="AC2" s="221"/>
      <c r="AD2" s="221"/>
      <c r="AE2" s="221"/>
      <c r="AF2" s="221"/>
      <c r="AG2" s="221"/>
      <c r="AH2" s="221"/>
      <c r="AI2" s="221"/>
      <c r="AJ2" s="221"/>
      <c r="AK2" s="221"/>
      <c r="AL2" s="221"/>
      <c r="AM2" s="221"/>
      <c r="AN2" s="221"/>
      <c r="AO2" s="221"/>
      <c r="AP2" s="221"/>
      <c r="AQ2" s="221"/>
      <c r="AR2" s="221"/>
      <c r="AS2" s="221"/>
      <c r="AT2" s="221"/>
      <c r="AU2" s="221"/>
      <c r="AV2" s="221"/>
      <c r="AW2" s="221"/>
      <c r="AX2" s="221"/>
      <c r="AY2" s="221"/>
      <c r="AZ2" s="221"/>
      <c r="BA2" s="221"/>
      <c r="BB2" s="221"/>
      <c r="BC2" s="221"/>
      <c r="BD2" s="221"/>
      <c r="BE2" s="221"/>
      <c r="BF2" s="221"/>
      <c r="BG2" s="221"/>
      <c r="BH2" s="221"/>
      <c r="BI2" s="221"/>
      <c r="BJ2" s="221"/>
      <c r="BK2" s="221"/>
      <c r="BL2" s="221"/>
      <c r="BM2" s="221"/>
      <c r="BN2" s="221"/>
      <c r="BO2" s="221"/>
      <c r="BP2" s="221"/>
      <c r="BQ2" s="221"/>
      <c r="BR2" s="221"/>
      <c r="BS2" s="221"/>
      <c r="BT2" s="221"/>
      <c r="BU2" s="221"/>
      <c r="BV2" s="221"/>
      <c r="BW2" s="221"/>
      <c r="BX2" s="221"/>
      <c r="BY2" s="221"/>
      <c r="BZ2" s="221"/>
      <c r="CA2" s="221"/>
      <c r="CB2" s="221"/>
      <c r="CC2" s="221"/>
      <c r="CD2" s="221"/>
      <c r="CE2" s="221"/>
      <c r="CF2" s="221"/>
      <c r="CG2" s="221"/>
      <c r="CH2" s="221"/>
      <c r="CI2" s="221"/>
      <c r="CJ2" s="221"/>
      <c r="CK2" s="221"/>
      <c r="CL2" s="221"/>
      <c r="CM2" s="221"/>
      <c r="CN2" s="221"/>
      <c r="CO2" s="221"/>
      <c r="CP2" s="221"/>
      <c r="CQ2" s="221"/>
      <c r="CR2" s="221"/>
      <c r="CS2" s="221"/>
      <c r="CT2" s="221"/>
      <c r="CU2" s="221"/>
      <c r="CV2" s="221"/>
      <c r="CW2" s="221"/>
      <c r="CX2" s="221"/>
      <c r="CY2" s="221"/>
      <c r="CZ2" s="221"/>
      <c r="DA2" s="221"/>
      <c r="DB2" s="221"/>
      <c r="DC2" s="221"/>
      <c r="DD2" s="221"/>
      <c r="DE2" s="221"/>
      <c r="DF2" s="221"/>
      <c r="DG2" s="221"/>
      <c r="DH2" s="221"/>
      <c r="DI2" s="221"/>
      <c r="DJ2" s="221"/>
      <c r="DK2" s="221"/>
      <c r="DL2" s="221"/>
      <c r="DM2" s="221"/>
      <c r="DN2" s="221"/>
      <c r="DO2" s="221"/>
      <c r="DP2" s="221"/>
      <c r="DQ2" s="221"/>
      <c r="DR2" s="221"/>
      <c r="DS2" s="221"/>
      <c r="DT2" s="221"/>
      <c r="DU2" s="221"/>
      <c r="DV2" s="221"/>
      <c r="DW2" s="221"/>
      <c r="DX2" s="221"/>
      <c r="DY2" s="221"/>
      <c r="DZ2" s="221"/>
      <c r="EA2" s="221"/>
      <c r="EB2" s="221"/>
      <c r="EC2" s="221"/>
      <c r="ED2" s="221"/>
      <c r="EE2" s="221"/>
      <c r="EF2" s="221"/>
      <c r="EG2" s="221"/>
      <c r="EH2" s="221"/>
      <c r="EI2" s="221"/>
      <c r="EJ2" s="221"/>
      <c r="EK2" s="221"/>
      <c r="EL2" s="221"/>
      <c r="EM2" s="221"/>
      <c r="EN2" s="221"/>
      <c r="EO2" s="221"/>
      <c r="EP2" s="221"/>
      <c r="EQ2" s="221"/>
      <c r="ER2" s="221"/>
      <c r="ES2" s="221"/>
      <c r="ET2" s="221"/>
      <c r="EU2" s="221"/>
      <c r="EV2" s="221"/>
      <c r="EW2" s="221"/>
      <c r="EX2" s="221"/>
      <c r="EY2" s="221"/>
      <c r="EZ2" s="221"/>
      <c r="FA2" s="221"/>
      <c r="FB2" s="221"/>
      <c r="FC2" s="221"/>
      <c r="FD2" s="221"/>
      <c r="FE2" s="221"/>
      <c r="FF2" s="221"/>
      <c r="FG2" s="221"/>
      <c r="FH2" s="221"/>
      <c r="FI2" s="221"/>
      <c r="FJ2" s="221"/>
      <c r="FK2" s="221"/>
      <c r="FL2" s="221"/>
      <c r="FM2" s="221"/>
      <c r="FN2" s="221"/>
      <c r="FO2" s="221"/>
      <c r="FP2" s="221"/>
      <c r="FQ2" s="221"/>
      <c r="FR2" s="221"/>
      <c r="FS2" s="221"/>
      <c r="FT2" s="221"/>
      <c r="FU2" s="221"/>
      <c r="FV2" s="221"/>
      <c r="FW2" s="221"/>
      <c r="FX2" s="221"/>
      <c r="FY2" s="221"/>
      <c r="FZ2" s="221"/>
      <c r="GA2" s="221"/>
      <c r="GB2" s="221"/>
      <c r="GC2" s="221"/>
      <c r="GD2" s="221"/>
      <c r="GE2" s="221"/>
      <c r="GF2" s="221"/>
      <c r="GG2" s="221"/>
      <c r="GH2" s="221"/>
      <c r="GI2" s="221"/>
      <c r="GJ2" s="221"/>
      <c r="GK2" s="221"/>
      <c r="GL2" s="221"/>
      <c r="GM2" s="221"/>
      <c r="GN2" s="221"/>
      <c r="GO2" s="221"/>
      <c r="GP2" s="221"/>
      <c r="GQ2" s="221"/>
      <c r="GR2" s="221"/>
      <c r="GS2" s="221"/>
      <c r="GT2" s="221"/>
      <c r="GU2" s="221"/>
      <c r="GV2" s="221"/>
      <c r="GW2" s="221"/>
      <c r="GX2" s="221"/>
      <c r="GY2" s="221"/>
      <c r="GZ2" s="221"/>
      <c r="HA2" s="221"/>
      <c r="HB2" s="221"/>
      <c r="HC2" s="221"/>
      <c r="HD2" s="221"/>
      <c r="HE2" s="221"/>
      <c r="HF2" s="221"/>
      <c r="HG2" s="221"/>
      <c r="HH2" s="221"/>
      <c r="HI2" s="221"/>
      <c r="HJ2" s="221"/>
      <c r="HK2" s="221"/>
      <c r="HL2" s="221"/>
      <c r="HM2" s="221"/>
      <c r="HN2" s="221"/>
      <c r="HO2" s="221"/>
      <c r="HP2" s="221"/>
      <c r="HQ2" s="221"/>
      <c r="HR2" s="221"/>
      <c r="HS2" s="221"/>
      <c r="HT2" s="221"/>
      <c r="HU2" s="221"/>
      <c r="HV2" s="221"/>
      <c r="HW2" s="221"/>
      <c r="HX2" s="221"/>
      <c r="HY2" s="221"/>
      <c r="HZ2" s="221"/>
      <c r="IA2" s="221"/>
      <c r="IB2" s="221"/>
      <c r="IC2" s="221"/>
      <c r="ID2" s="221"/>
      <c r="IE2" s="221"/>
      <c r="IF2" s="221"/>
      <c r="IG2" s="221"/>
      <c r="IH2" s="221"/>
      <c r="II2" s="221"/>
      <c r="IJ2" s="221"/>
      <c r="IK2" s="221"/>
      <c r="IL2" s="221"/>
      <c r="IM2" s="221"/>
      <c r="IN2" s="221"/>
      <c r="IO2" s="221"/>
      <c r="IP2" s="221"/>
      <c r="IQ2" s="221"/>
      <c r="IR2" s="221"/>
      <c r="IS2" s="221"/>
      <c r="IT2" s="221"/>
      <c r="IU2" s="221"/>
      <c r="IV2" s="221"/>
      <c r="IW2" s="221"/>
      <c r="IX2" s="221"/>
      <c r="IY2" s="221"/>
      <c r="IZ2" s="221"/>
      <c r="JA2" s="221"/>
      <c r="JB2" s="221"/>
      <c r="JC2" s="221"/>
      <c r="JD2" s="221"/>
      <c r="JE2" s="221"/>
      <c r="JF2" s="221"/>
      <c r="JG2" s="221"/>
      <c r="JH2" s="221"/>
      <c r="JI2" s="221"/>
      <c r="JJ2" s="221"/>
      <c r="JK2" s="221"/>
      <c r="JL2" s="221"/>
      <c r="JM2" s="221"/>
      <c r="JN2" s="221"/>
      <c r="JO2" s="221"/>
      <c r="JP2" s="221"/>
      <c r="JQ2" s="221"/>
      <c r="JR2" s="221"/>
      <c r="JS2" s="221"/>
    </row>
    <row r="3" spans="1:279" s="222" customFormat="1" ht="3" customHeight="1" x14ac:dyDescent="0.3">
      <c r="A3" s="2"/>
      <c r="B3" s="2"/>
      <c r="C3" s="241"/>
      <c r="D3" s="549"/>
      <c r="E3" s="549"/>
      <c r="F3" s="549"/>
      <c r="G3" s="549"/>
      <c r="H3" s="549"/>
      <c r="I3" s="549"/>
      <c r="J3" s="549"/>
      <c r="K3" s="549"/>
      <c r="L3" s="549"/>
      <c r="M3" s="549"/>
      <c r="N3" s="549"/>
      <c r="O3" s="549"/>
      <c r="P3" s="549"/>
      <c r="Q3" s="550"/>
      <c r="R3" s="243"/>
      <c r="S3" s="453"/>
      <c r="T3" s="453"/>
      <c r="U3" s="453"/>
      <c r="V3" s="221"/>
      <c r="W3" s="221"/>
      <c r="X3" s="221"/>
      <c r="Y3" s="221"/>
      <c r="Z3" s="221"/>
      <c r="AA3" s="221"/>
      <c r="AB3" s="221"/>
      <c r="AC3" s="221"/>
      <c r="AD3" s="221"/>
      <c r="AE3" s="221"/>
      <c r="AF3" s="221"/>
      <c r="AG3" s="221"/>
      <c r="AH3" s="221"/>
      <c r="AI3" s="221"/>
      <c r="AJ3" s="221"/>
      <c r="AK3" s="221"/>
      <c r="AL3" s="221"/>
      <c r="AM3" s="221"/>
      <c r="AN3" s="221"/>
      <c r="AO3" s="221"/>
      <c r="AP3" s="221"/>
      <c r="AQ3" s="221"/>
      <c r="AR3" s="221"/>
      <c r="AS3" s="221"/>
      <c r="AT3" s="221"/>
      <c r="AU3" s="221"/>
      <c r="AV3" s="221"/>
      <c r="AW3" s="221"/>
      <c r="AX3" s="221"/>
      <c r="AY3" s="221"/>
      <c r="AZ3" s="221"/>
      <c r="BA3" s="221"/>
      <c r="BB3" s="221"/>
      <c r="BC3" s="221"/>
      <c r="BD3" s="221"/>
      <c r="BE3" s="221"/>
      <c r="BF3" s="221"/>
      <c r="BG3" s="221"/>
      <c r="BH3" s="221"/>
      <c r="BI3" s="221"/>
      <c r="BJ3" s="221"/>
      <c r="BK3" s="221"/>
      <c r="BL3" s="221"/>
      <c r="BM3" s="221"/>
      <c r="BN3" s="221"/>
      <c r="BO3" s="221"/>
      <c r="BP3" s="221"/>
      <c r="BQ3" s="221"/>
      <c r="BR3" s="221"/>
      <c r="BS3" s="221"/>
      <c r="BT3" s="221"/>
      <c r="BU3" s="221"/>
      <c r="BV3" s="221"/>
      <c r="BW3" s="221"/>
      <c r="BX3" s="221"/>
      <c r="BY3" s="221"/>
      <c r="BZ3" s="221"/>
      <c r="CA3" s="221"/>
      <c r="CB3" s="221"/>
      <c r="CC3" s="221"/>
      <c r="CD3" s="221"/>
      <c r="CE3" s="221"/>
      <c r="CF3" s="221"/>
      <c r="CG3" s="221"/>
      <c r="CH3" s="221"/>
      <c r="CI3" s="221"/>
      <c r="CJ3" s="221"/>
      <c r="CK3" s="221"/>
      <c r="CL3" s="221"/>
      <c r="CM3" s="221"/>
      <c r="CN3" s="221"/>
      <c r="CO3" s="221"/>
      <c r="CP3" s="221"/>
      <c r="CQ3" s="221"/>
      <c r="CR3" s="221"/>
      <c r="CS3" s="221"/>
      <c r="CT3" s="221"/>
      <c r="CU3" s="221"/>
      <c r="CV3" s="221"/>
      <c r="CW3" s="221"/>
      <c r="CX3" s="221"/>
      <c r="CY3" s="221"/>
      <c r="CZ3" s="221"/>
      <c r="DA3" s="221"/>
      <c r="DB3" s="221"/>
      <c r="DC3" s="221"/>
      <c r="DD3" s="221"/>
      <c r="DE3" s="221"/>
      <c r="DF3" s="221"/>
      <c r="DG3" s="221"/>
      <c r="DH3" s="221"/>
      <c r="DI3" s="221"/>
      <c r="DJ3" s="221"/>
      <c r="DK3" s="221"/>
      <c r="DL3" s="221"/>
      <c r="DM3" s="221"/>
      <c r="DN3" s="221"/>
      <c r="DO3" s="221"/>
      <c r="DP3" s="221"/>
      <c r="DQ3" s="221"/>
      <c r="DR3" s="221"/>
      <c r="DS3" s="221"/>
      <c r="DT3" s="221"/>
      <c r="DU3" s="221"/>
      <c r="DV3" s="221"/>
      <c r="DW3" s="221"/>
      <c r="DX3" s="221"/>
      <c r="DY3" s="221"/>
      <c r="DZ3" s="221"/>
      <c r="EA3" s="221"/>
      <c r="EB3" s="221"/>
      <c r="EC3" s="221"/>
      <c r="ED3" s="221"/>
      <c r="EE3" s="221"/>
      <c r="EF3" s="221"/>
      <c r="EG3" s="221"/>
      <c r="EH3" s="221"/>
      <c r="EI3" s="221"/>
      <c r="EJ3" s="221"/>
      <c r="EK3" s="221"/>
      <c r="EL3" s="221"/>
      <c r="EM3" s="221"/>
      <c r="EN3" s="221"/>
      <c r="EO3" s="221"/>
      <c r="EP3" s="221"/>
      <c r="EQ3" s="221"/>
      <c r="ER3" s="221"/>
      <c r="ES3" s="221"/>
      <c r="ET3" s="221"/>
      <c r="EU3" s="221"/>
      <c r="EV3" s="221"/>
      <c r="EW3" s="221"/>
      <c r="EX3" s="221"/>
      <c r="EY3" s="221"/>
      <c r="EZ3" s="221"/>
      <c r="FA3" s="221"/>
      <c r="FB3" s="221"/>
      <c r="FC3" s="221"/>
      <c r="FD3" s="221"/>
      <c r="FE3" s="221"/>
      <c r="FF3" s="221"/>
      <c r="FG3" s="221"/>
      <c r="FH3" s="221"/>
      <c r="FI3" s="221"/>
      <c r="FJ3" s="221"/>
      <c r="FK3" s="221"/>
      <c r="FL3" s="221"/>
      <c r="FM3" s="221"/>
      <c r="FN3" s="221"/>
      <c r="FO3" s="221"/>
      <c r="FP3" s="221"/>
      <c r="FQ3" s="221"/>
      <c r="FR3" s="221"/>
      <c r="FS3" s="221"/>
      <c r="FT3" s="221"/>
      <c r="FU3" s="221"/>
      <c r="FV3" s="221"/>
      <c r="FW3" s="221"/>
      <c r="FX3" s="221"/>
      <c r="FY3" s="221"/>
      <c r="FZ3" s="221"/>
      <c r="GA3" s="221"/>
      <c r="GB3" s="221"/>
      <c r="GC3" s="221"/>
      <c r="GD3" s="221"/>
      <c r="GE3" s="221"/>
      <c r="GF3" s="221"/>
      <c r="GG3" s="221"/>
      <c r="GH3" s="221"/>
      <c r="GI3" s="221"/>
      <c r="GJ3" s="221"/>
      <c r="GK3" s="221"/>
      <c r="GL3" s="221"/>
      <c r="GM3" s="221"/>
      <c r="GN3" s="221"/>
      <c r="GO3" s="221"/>
      <c r="GP3" s="221"/>
      <c r="GQ3" s="221"/>
      <c r="GR3" s="221"/>
      <c r="GS3" s="221"/>
      <c r="GT3" s="221"/>
      <c r="GU3" s="221"/>
      <c r="GV3" s="221"/>
      <c r="GW3" s="221"/>
      <c r="GX3" s="221"/>
      <c r="GY3" s="221"/>
      <c r="GZ3" s="221"/>
      <c r="HA3" s="221"/>
      <c r="HB3" s="221"/>
      <c r="HC3" s="221"/>
      <c r="HD3" s="221"/>
      <c r="HE3" s="221"/>
      <c r="HF3" s="221"/>
      <c r="HG3" s="221"/>
      <c r="HH3" s="221"/>
      <c r="HI3" s="221"/>
      <c r="HJ3" s="221"/>
      <c r="HK3" s="221"/>
      <c r="HL3" s="221"/>
      <c r="HM3" s="221"/>
      <c r="HN3" s="221"/>
      <c r="HO3" s="221"/>
      <c r="HP3" s="221"/>
      <c r="HQ3" s="221"/>
      <c r="HR3" s="221"/>
      <c r="HS3" s="221"/>
      <c r="HT3" s="221"/>
      <c r="HU3" s="221"/>
      <c r="HV3" s="221"/>
      <c r="HW3" s="221"/>
      <c r="HX3" s="221"/>
      <c r="HY3" s="221"/>
      <c r="HZ3" s="221"/>
      <c r="IA3" s="221"/>
      <c r="IB3" s="221"/>
      <c r="IC3" s="221"/>
      <c r="ID3" s="221"/>
      <c r="IE3" s="221"/>
      <c r="IF3" s="221"/>
      <c r="IG3" s="221"/>
      <c r="IH3" s="221"/>
      <c r="II3" s="221"/>
      <c r="IJ3" s="221"/>
      <c r="IK3" s="221"/>
      <c r="IL3" s="221"/>
      <c r="IM3" s="221"/>
      <c r="IN3" s="221"/>
      <c r="IO3" s="221"/>
      <c r="IP3" s="221"/>
      <c r="IQ3" s="221"/>
      <c r="IR3" s="221"/>
      <c r="IS3" s="221"/>
      <c r="IT3" s="221"/>
      <c r="IU3" s="221"/>
      <c r="IV3" s="221"/>
      <c r="IW3" s="221"/>
      <c r="IX3" s="221"/>
      <c r="IY3" s="221"/>
      <c r="IZ3" s="221"/>
      <c r="JA3" s="221"/>
      <c r="JB3" s="221"/>
      <c r="JC3" s="221"/>
      <c r="JD3" s="221"/>
      <c r="JE3" s="221"/>
      <c r="JF3" s="221"/>
      <c r="JG3" s="221"/>
      <c r="JH3" s="221"/>
      <c r="JI3" s="221"/>
      <c r="JJ3" s="221"/>
      <c r="JK3" s="221"/>
      <c r="JL3" s="221"/>
      <c r="JM3" s="221"/>
      <c r="JN3" s="221"/>
      <c r="JO3" s="221"/>
      <c r="JP3" s="221"/>
      <c r="JQ3" s="221"/>
      <c r="JR3" s="221"/>
      <c r="JS3" s="221"/>
    </row>
    <row r="4" spans="1:279" s="222" customFormat="1" ht="41.25" customHeight="1" x14ac:dyDescent="0.3">
      <c r="A4" s="454" t="s">
        <v>0</v>
      </c>
      <c r="B4" s="455"/>
      <c r="C4" s="456"/>
      <c r="D4" s="457" t="str">
        <f>'Mapa Final'!D4</f>
        <v>Administración de Justicia (Garantías, Conocimiento, Acciones Constitucionales, Gestión de Servicios judiciales, Atención al Usuario, Gestión Documental).</v>
      </c>
      <c r="E4" s="458"/>
      <c r="F4" s="458"/>
      <c r="G4" s="458"/>
      <c r="H4" s="458"/>
      <c r="I4" s="458"/>
      <c r="J4" s="458"/>
      <c r="K4" s="458"/>
      <c r="L4" s="458"/>
      <c r="M4" s="458"/>
      <c r="N4" s="459"/>
      <c r="O4" s="460"/>
      <c r="P4" s="460"/>
      <c r="Q4" s="460"/>
      <c r="R4" s="241"/>
      <c r="S4" s="1"/>
      <c r="T4" s="1"/>
      <c r="U4" s="1"/>
      <c r="V4" s="221"/>
      <c r="W4" s="221"/>
      <c r="X4" s="221"/>
      <c r="Y4" s="221"/>
      <c r="Z4" s="221"/>
      <c r="AA4" s="221"/>
      <c r="AB4" s="221"/>
      <c r="AC4" s="221"/>
      <c r="AD4" s="221"/>
      <c r="AE4" s="221"/>
      <c r="AF4" s="221"/>
      <c r="AG4" s="221"/>
      <c r="AH4" s="221"/>
      <c r="AI4" s="221"/>
      <c r="AJ4" s="221"/>
      <c r="AK4" s="221"/>
      <c r="AL4" s="221"/>
      <c r="AM4" s="221"/>
      <c r="AN4" s="221"/>
      <c r="AO4" s="221"/>
      <c r="AP4" s="221"/>
      <c r="AQ4" s="221"/>
      <c r="AR4" s="221"/>
      <c r="AS4" s="221"/>
      <c r="AT4" s="221"/>
      <c r="AU4" s="221"/>
      <c r="AV4" s="221"/>
      <c r="AW4" s="221"/>
      <c r="AX4" s="221"/>
      <c r="AY4" s="221"/>
      <c r="AZ4" s="221"/>
      <c r="BA4" s="221"/>
      <c r="BB4" s="221"/>
      <c r="BC4" s="221"/>
      <c r="BD4" s="221"/>
      <c r="BE4" s="221"/>
      <c r="BF4" s="221"/>
      <c r="BG4" s="221"/>
      <c r="BH4" s="221"/>
      <c r="BI4" s="221"/>
      <c r="BJ4" s="221"/>
      <c r="BK4" s="221"/>
      <c r="BL4" s="221"/>
      <c r="BM4" s="221"/>
      <c r="BN4" s="221"/>
      <c r="BO4" s="221"/>
      <c r="BP4" s="221"/>
      <c r="BQ4" s="221"/>
      <c r="BR4" s="221"/>
      <c r="BS4" s="221"/>
      <c r="BT4" s="221"/>
      <c r="BU4" s="221"/>
      <c r="BV4" s="221"/>
      <c r="BW4" s="221"/>
      <c r="BX4" s="221"/>
      <c r="BY4" s="221"/>
      <c r="BZ4" s="221"/>
      <c r="CA4" s="221"/>
      <c r="CB4" s="221"/>
      <c r="CC4" s="221"/>
      <c r="CD4" s="221"/>
      <c r="CE4" s="221"/>
      <c r="CF4" s="221"/>
      <c r="CG4" s="221"/>
      <c r="CH4" s="221"/>
      <c r="CI4" s="221"/>
      <c r="CJ4" s="221"/>
      <c r="CK4" s="221"/>
      <c r="CL4" s="221"/>
      <c r="CM4" s="221"/>
      <c r="CN4" s="221"/>
      <c r="CO4" s="221"/>
      <c r="CP4" s="221"/>
      <c r="CQ4" s="221"/>
      <c r="CR4" s="221"/>
      <c r="CS4" s="221"/>
      <c r="CT4" s="221"/>
      <c r="CU4" s="221"/>
      <c r="CV4" s="221"/>
      <c r="CW4" s="221"/>
      <c r="CX4" s="221"/>
      <c r="CY4" s="221"/>
      <c r="CZ4" s="221"/>
      <c r="DA4" s="221"/>
      <c r="DB4" s="221"/>
      <c r="DC4" s="221"/>
      <c r="DD4" s="221"/>
      <c r="DE4" s="221"/>
      <c r="DF4" s="221"/>
      <c r="DG4" s="221"/>
      <c r="DH4" s="221"/>
      <c r="DI4" s="221"/>
      <c r="DJ4" s="221"/>
      <c r="DK4" s="221"/>
      <c r="DL4" s="221"/>
      <c r="DM4" s="221"/>
      <c r="DN4" s="221"/>
      <c r="DO4" s="221"/>
      <c r="DP4" s="221"/>
      <c r="DQ4" s="221"/>
      <c r="DR4" s="221"/>
      <c r="DS4" s="221"/>
      <c r="DT4" s="221"/>
      <c r="DU4" s="221"/>
      <c r="DV4" s="221"/>
      <c r="DW4" s="221"/>
      <c r="DX4" s="221"/>
      <c r="DY4" s="221"/>
      <c r="DZ4" s="221"/>
      <c r="EA4" s="221"/>
      <c r="EB4" s="221"/>
      <c r="EC4" s="221"/>
      <c r="ED4" s="221"/>
      <c r="EE4" s="221"/>
      <c r="EF4" s="221"/>
      <c r="EG4" s="221"/>
      <c r="EH4" s="221"/>
      <c r="EI4" s="221"/>
      <c r="EJ4" s="221"/>
      <c r="EK4" s="221"/>
      <c r="EL4" s="221"/>
      <c r="EM4" s="221"/>
      <c r="EN4" s="221"/>
      <c r="EO4" s="221"/>
      <c r="EP4" s="221"/>
      <c r="EQ4" s="221"/>
      <c r="ER4" s="221"/>
      <c r="ES4" s="221"/>
      <c r="ET4" s="221"/>
      <c r="EU4" s="221"/>
      <c r="EV4" s="221"/>
      <c r="EW4" s="221"/>
      <c r="EX4" s="221"/>
      <c r="EY4" s="221"/>
      <c r="EZ4" s="221"/>
      <c r="FA4" s="221"/>
      <c r="FB4" s="221"/>
      <c r="FC4" s="221"/>
      <c r="FD4" s="221"/>
      <c r="FE4" s="221"/>
      <c r="FF4" s="221"/>
      <c r="FG4" s="221"/>
      <c r="FH4" s="221"/>
      <c r="FI4" s="221"/>
      <c r="FJ4" s="221"/>
      <c r="FK4" s="221"/>
      <c r="FL4" s="221"/>
      <c r="FM4" s="221"/>
      <c r="FN4" s="221"/>
      <c r="FO4" s="221"/>
      <c r="FP4" s="221"/>
      <c r="FQ4" s="221"/>
      <c r="FR4" s="221"/>
      <c r="FS4" s="221"/>
      <c r="FT4" s="221"/>
      <c r="FU4" s="221"/>
      <c r="FV4" s="221"/>
      <c r="FW4" s="221"/>
      <c r="FX4" s="221"/>
      <c r="FY4" s="221"/>
      <c r="FZ4" s="221"/>
      <c r="GA4" s="221"/>
      <c r="GB4" s="221"/>
      <c r="GC4" s="221"/>
      <c r="GD4" s="221"/>
      <c r="GE4" s="221"/>
      <c r="GF4" s="221"/>
      <c r="GG4" s="221"/>
      <c r="GH4" s="221"/>
      <c r="GI4" s="221"/>
      <c r="GJ4" s="221"/>
      <c r="GK4" s="221"/>
      <c r="GL4" s="221"/>
      <c r="GM4" s="221"/>
      <c r="GN4" s="221"/>
      <c r="GO4" s="221"/>
      <c r="GP4" s="221"/>
      <c r="GQ4" s="221"/>
      <c r="GR4" s="221"/>
      <c r="GS4" s="221"/>
      <c r="GT4" s="221"/>
      <c r="GU4" s="221"/>
      <c r="GV4" s="221"/>
      <c r="GW4" s="221"/>
      <c r="GX4" s="221"/>
      <c r="GY4" s="221"/>
      <c r="GZ4" s="221"/>
      <c r="HA4" s="221"/>
      <c r="HB4" s="221"/>
      <c r="HC4" s="221"/>
      <c r="HD4" s="221"/>
      <c r="HE4" s="221"/>
      <c r="HF4" s="221"/>
      <c r="HG4" s="221"/>
      <c r="HH4" s="221"/>
      <c r="HI4" s="221"/>
      <c r="HJ4" s="221"/>
      <c r="HK4" s="221"/>
      <c r="HL4" s="221"/>
      <c r="HM4" s="221"/>
      <c r="HN4" s="221"/>
      <c r="HO4" s="221"/>
      <c r="HP4" s="221"/>
      <c r="HQ4" s="221"/>
      <c r="HR4" s="221"/>
      <c r="HS4" s="221"/>
      <c r="HT4" s="221"/>
      <c r="HU4" s="221"/>
      <c r="HV4" s="221"/>
      <c r="HW4" s="221"/>
      <c r="HX4" s="221"/>
      <c r="HY4" s="221"/>
      <c r="HZ4" s="221"/>
      <c r="IA4" s="221"/>
      <c r="IB4" s="221"/>
      <c r="IC4" s="221"/>
      <c r="ID4" s="221"/>
      <c r="IE4" s="221"/>
      <c r="IF4" s="221"/>
      <c r="IG4" s="221"/>
      <c r="IH4" s="221"/>
      <c r="II4" s="221"/>
      <c r="IJ4" s="221"/>
      <c r="IK4" s="221"/>
      <c r="IL4" s="221"/>
      <c r="IM4" s="221"/>
      <c r="IN4" s="221"/>
      <c r="IO4" s="221"/>
      <c r="IP4" s="221"/>
      <c r="IQ4" s="221"/>
      <c r="IR4" s="221"/>
      <c r="IS4" s="221"/>
      <c r="IT4" s="221"/>
      <c r="IU4" s="221"/>
      <c r="IV4" s="221"/>
      <c r="IW4" s="221"/>
      <c r="IX4" s="221"/>
      <c r="IY4" s="221"/>
      <c r="IZ4" s="221"/>
      <c r="JA4" s="221"/>
      <c r="JB4" s="221"/>
      <c r="JC4" s="221"/>
      <c r="JD4" s="221"/>
      <c r="JE4" s="221"/>
      <c r="JF4" s="221"/>
      <c r="JG4" s="221"/>
      <c r="JH4" s="221"/>
      <c r="JI4" s="221"/>
      <c r="JJ4" s="221"/>
      <c r="JK4" s="221"/>
      <c r="JL4" s="221"/>
      <c r="JM4" s="221"/>
      <c r="JN4" s="221"/>
      <c r="JO4" s="221"/>
      <c r="JP4" s="221"/>
      <c r="JQ4" s="221"/>
      <c r="JR4" s="221"/>
      <c r="JS4" s="221"/>
    </row>
    <row r="5" spans="1:279" s="222" customFormat="1" ht="52.5" customHeight="1" x14ac:dyDescent="0.3">
      <c r="A5" s="454" t="s">
        <v>1</v>
      </c>
      <c r="B5" s="455"/>
      <c r="C5" s="456"/>
      <c r="D5" s="465" t="str">
        <f>'Mapa Final'!D5</f>
        <v>Administrar justicia dirigiendo la actuación procesal, hacia la emisión de una decisión de carácter definitivo mediante la aplicación de la normatividad vigente.</v>
      </c>
      <c r="E5" s="466"/>
      <c r="F5" s="466"/>
      <c r="G5" s="466"/>
      <c r="H5" s="466"/>
      <c r="I5" s="466"/>
      <c r="J5" s="466"/>
      <c r="K5" s="466"/>
      <c r="L5" s="466"/>
      <c r="M5" s="466"/>
      <c r="N5" s="467"/>
      <c r="O5" s="1"/>
      <c r="P5" s="1"/>
      <c r="Q5" s="1"/>
      <c r="R5" s="1"/>
      <c r="S5" s="1"/>
      <c r="T5" s="1"/>
      <c r="U5" s="1"/>
      <c r="V5" s="221"/>
      <c r="W5" s="221"/>
      <c r="X5" s="221"/>
      <c r="Y5" s="221"/>
      <c r="Z5" s="221"/>
      <c r="AA5" s="221"/>
      <c r="AB5" s="221"/>
      <c r="AC5" s="221"/>
      <c r="AD5" s="221"/>
      <c r="AE5" s="221"/>
      <c r="AF5" s="221"/>
      <c r="AG5" s="221"/>
      <c r="AH5" s="221"/>
      <c r="AI5" s="221"/>
      <c r="AJ5" s="221"/>
      <c r="AK5" s="221"/>
      <c r="AL5" s="221"/>
      <c r="AM5" s="221"/>
      <c r="AN5" s="221"/>
      <c r="AO5" s="221"/>
      <c r="AP5" s="221"/>
      <c r="AQ5" s="221"/>
      <c r="AR5" s="221"/>
      <c r="AS5" s="221"/>
      <c r="AT5" s="221"/>
      <c r="AU5" s="221"/>
      <c r="AV5" s="221"/>
      <c r="AW5" s="221"/>
      <c r="AX5" s="221"/>
      <c r="AY5" s="221"/>
      <c r="AZ5" s="221"/>
      <c r="BA5" s="221"/>
      <c r="BB5" s="221"/>
      <c r="BC5" s="221"/>
      <c r="BD5" s="221"/>
      <c r="BE5" s="221"/>
      <c r="BF5" s="221"/>
      <c r="BG5" s="221"/>
      <c r="BH5" s="221"/>
      <c r="BI5" s="221"/>
      <c r="BJ5" s="221"/>
      <c r="BK5" s="221"/>
      <c r="BL5" s="221"/>
      <c r="BM5" s="221"/>
      <c r="BN5" s="221"/>
      <c r="BO5" s="221"/>
      <c r="BP5" s="221"/>
      <c r="BQ5" s="221"/>
      <c r="BR5" s="221"/>
      <c r="BS5" s="221"/>
      <c r="BT5" s="221"/>
      <c r="BU5" s="221"/>
      <c r="BV5" s="221"/>
      <c r="BW5" s="221"/>
      <c r="BX5" s="221"/>
      <c r="BY5" s="221"/>
      <c r="BZ5" s="221"/>
      <c r="CA5" s="221"/>
      <c r="CB5" s="221"/>
      <c r="CC5" s="221"/>
      <c r="CD5" s="221"/>
      <c r="CE5" s="221"/>
      <c r="CF5" s="221"/>
      <c r="CG5" s="221"/>
      <c r="CH5" s="221"/>
      <c r="CI5" s="221"/>
      <c r="CJ5" s="221"/>
      <c r="CK5" s="221"/>
      <c r="CL5" s="221"/>
      <c r="CM5" s="221"/>
      <c r="CN5" s="221"/>
      <c r="CO5" s="221"/>
      <c r="CP5" s="221"/>
      <c r="CQ5" s="221"/>
      <c r="CR5" s="221"/>
      <c r="CS5" s="221"/>
      <c r="CT5" s="221"/>
      <c r="CU5" s="221"/>
      <c r="CV5" s="221"/>
      <c r="CW5" s="221"/>
      <c r="CX5" s="221"/>
      <c r="CY5" s="221"/>
      <c r="CZ5" s="221"/>
      <c r="DA5" s="221"/>
      <c r="DB5" s="221"/>
      <c r="DC5" s="221"/>
      <c r="DD5" s="221"/>
      <c r="DE5" s="221"/>
      <c r="DF5" s="221"/>
      <c r="DG5" s="221"/>
      <c r="DH5" s="221"/>
      <c r="DI5" s="221"/>
      <c r="DJ5" s="221"/>
      <c r="DK5" s="221"/>
      <c r="DL5" s="221"/>
      <c r="DM5" s="221"/>
      <c r="DN5" s="221"/>
      <c r="DO5" s="221"/>
      <c r="DP5" s="221"/>
      <c r="DQ5" s="221"/>
      <c r="DR5" s="221"/>
      <c r="DS5" s="221"/>
      <c r="DT5" s="221"/>
      <c r="DU5" s="221"/>
      <c r="DV5" s="221"/>
      <c r="DW5" s="221"/>
      <c r="DX5" s="221"/>
      <c r="DY5" s="221"/>
      <c r="DZ5" s="221"/>
      <c r="EA5" s="221"/>
      <c r="EB5" s="221"/>
      <c r="EC5" s="221"/>
      <c r="ED5" s="221"/>
      <c r="EE5" s="221"/>
      <c r="EF5" s="221"/>
      <c r="EG5" s="221"/>
      <c r="EH5" s="221"/>
      <c r="EI5" s="221"/>
      <c r="EJ5" s="221"/>
      <c r="EK5" s="221"/>
      <c r="EL5" s="221"/>
      <c r="EM5" s="221"/>
      <c r="EN5" s="221"/>
      <c r="EO5" s="221"/>
      <c r="EP5" s="221"/>
      <c r="EQ5" s="221"/>
      <c r="ER5" s="221"/>
      <c r="ES5" s="221"/>
      <c r="ET5" s="221"/>
      <c r="EU5" s="221"/>
      <c r="EV5" s="221"/>
      <c r="EW5" s="221"/>
      <c r="EX5" s="221"/>
      <c r="EY5" s="221"/>
      <c r="EZ5" s="221"/>
      <c r="FA5" s="221"/>
      <c r="FB5" s="221"/>
      <c r="FC5" s="221"/>
      <c r="FD5" s="221"/>
      <c r="FE5" s="221"/>
      <c r="FF5" s="221"/>
      <c r="FG5" s="221"/>
      <c r="FH5" s="221"/>
      <c r="FI5" s="221"/>
      <c r="FJ5" s="221"/>
      <c r="FK5" s="221"/>
      <c r="FL5" s="221"/>
      <c r="FM5" s="221"/>
      <c r="FN5" s="221"/>
      <c r="FO5" s="221"/>
      <c r="FP5" s="221"/>
      <c r="FQ5" s="221"/>
      <c r="FR5" s="221"/>
      <c r="FS5" s="221"/>
      <c r="FT5" s="221"/>
      <c r="FU5" s="221"/>
      <c r="FV5" s="221"/>
      <c r="FW5" s="221"/>
      <c r="FX5" s="221"/>
      <c r="FY5" s="221"/>
      <c r="FZ5" s="221"/>
      <c r="GA5" s="221"/>
      <c r="GB5" s="221"/>
      <c r="GC5" s="221"/>
      <c r="GD5" s="221"/>
      <c r="GE5" s="221"/>
      <c r="GF5" s="221"/>
      <c r="GG5" s="221"/>
      <c r="GH5" s="221"/>
      <c r="GI5" s="221"/>
      <c r="GJ5" s="221"/>
      <c r="GK5" s="221"/>
      <c r="GL5" s="221"/>
      <c r="GM5" s="221"/>
      <c r="GN5" s="221"/>
      <c r="GO5" s="221"/>
      <c r="GP5" s="221"/>
      <c r="GQ5" s="221"/>
      <c r="GR5" s="221"/>
      <c r="GS5" s="221"/>
      <c r="GT5" s="221"/>
      <c r="GU5" s="221"/>
      <c r="GV5" s="221"/>
      <c r="GW5" s="221"/>
      <c r="GX5" s="221"/>
      <c r="GY5" s="221"/>
      <c r="GZ5" s="221"/>
      <c r="HA5" s="221"/>
      <c r="HB5" s="221"/>
      <c r="HC5" s="221"/>
      <c r="HD5" s="221"/>
      <c r="HE5" s="221"/>
      <c r="HF5" s="221"/>
      <c r="HG5" s="221"/>
      <c r="HH5" s="221"/>
      <c r="HI5" s="221"/>
      <c r="HJ5" s="221"/>
      <c r="HK5" s="221"/>
      <c r="HL5" s="221"/>
      <c r="HM5" s="221"/>
      <c r="HN5" s="221"/>
      <c r="HO5" s="221"/>
      <c r="HP5" s="221"/>
      <c r="HQ5" s="221"/>
      <c r="HR5" s="221"/>
      <c r="HS5" s="221"/>
      <c r="HT5" s="221"/>
      <c r="HU5" s="221"/>
      <c r="HV5" s="221"/>
      <c r="HW5" s="221"/>
      <c r="HX5" s="221"/>
      <c r="HY5" s="221"/>
      <c r="HZ5" s="221"/>
      <c r="IA5" s="221"/>
      <c r="IB5" s="221"/>
      <c r="IC5" s="221"/>
      <c r="ID5" s="221"/>
      <c r="IE5" s="221"/>
      <c r="IF5" s="221"/>
      <c r="IG5" s="221"/>
      <c r="IH5" s="221"/>
      <c r="II5" s="221"/>
      <c r="IJ5" s="221"/>
      <c r="IK5" s="221"/>
      <c r="IL5" s="221"/>
      <c r="IM5" s="221"/>
      <c r="IN5" s="221"/>
      <c r="IO5" s="221"/>
      <c r="IP5" s="221"/>
      <c r="IQ5" s="221"/>
      <c r="IR5" s="221"/>
      <c r="IS5" s="221"/>
      <c r="IT5" s="221"/>
      <c r="IU5" s="221"/>
      <c r="IV5" s="221"/>
      <c r="IW5" s="221"/>
      <c r="IX5" s="221"/>
      <c r="IY5" s="221"/>
      <c r="IZ5" s="221"/>
      <c r="JA5" s="221"/>
      <c r="JB5" s="221"/>
      <c r="JC5" s="221"/>
      <c r="JD5" s="221"/>
      <c r="JE5" s="221"/>
      <c r="JF5" s="221"/>
      <c r="JG5" s="221"/>
      <c r="JH5" s="221"/>
      <c r="JI5" s="221"/>
      <c r="JJ5" s="221"/>
      <c r="JK5" s="221"/>
      <c r="JL5" s="221"/>
      <c r="JM5" s="221"/>
      <c r="JN5" s="221"/>
      <c r="JO5" s="221"/>
      <c r="JP5" s="221"/>
      <c r="JQ5" s="221"/>
      <c r="JR5" s="221"/>
      <c r="JS5" s="221"/>
    </row>
    <row r="6" spans="1:279" s="222" customFormat="1" ht="32.25" customHeight="1" thickBot="1" x14ac:dyDescent="0.35">
      <c r="A6" s="454" t="s">
        <v>2</v>
      </c>
      <c r="B6" s="455"/>
      <c r="C6" s="456"/>
      <c r="D6" s="465" t="str">
        <f>'Mapa Final'!D6</f>
        <v>Juzgados y Centro de Servicios Judiciales del Sistema Penal Acusatorio de Bogotá.</v>
      </c>
      <c r="E6" s="466"/>
      <c r="F6" s="466"/>
      <c r="G6" s="466"/>
      <c r="H6" s="466"/>
      <c r="I6" s="466"/>
      <c r="J6" s="466"/>
      <c r="K6" s="466"/>
      <c r="L6" s="466"/>
      <c r="M6" s="466"/>
      <c r="N6" s="467"/>
      <c r="O6" s="1"/>
      <c r="P6" s="1"/>
      <c r="Q6" s="1"/>
      <c r="R6" s="1"/>
      <c r="S6" s="1"/>
      <c r="T6" s="1"/>
      <c r="U6" s="1"/>
      <c r="V6" s="221"/>
      <c r="W6" s="221"/>
      <c r="X6" s="221"/>
      <c r="Y6" s="221"/>
      <c r="Z6" s="221"/>
      <c r="AA6" s="221"/>
      <c r="AB6" s="221"/>
      <c r="AC6" s="221"/>
      <c r="AD6" s="221"/>
      <c r="AE6" s="221"/>
      <c r="AF6" s="221"/>
      <c r="AG6" s="221"/>
      <c r="AH6" s="221"/>
      <c r="AI6" s="221"/>
      <c r="AJ6" s="221"/>
      <c r="AK6" s="221"/>
      <c r="AL6" s="221"/>
      <c r="AM6" s="221"/>
      <c r="AN6" s="221"/>
      <c r="AO6" s="221"/>
      <c r="AP6" s="221"/>
      <c r="AQ6" s="221"/>
      <c r="AR6" s="221"/>
      <c r="AS6" s="221"/>
      <c r="AT6" s="221"/>
      <c r="AU6" s="221"/>
      <c r="AV6" s="221"/>
      <c r="AW6" s="221"/>
      <c r="AX6" s="221"/>
      <c r="AY6" s="221"/>
      <c r="AZ6" s="221"/>
      <c r="BA6" s="221"/>
      <c r="BB6" s="221"/>
      <c r="BC6" s="221"/>
      <c r="BD6" s="221"/>
      <c r="BE6" s="221"/>
      <c r="BF6" s="221"/>
      <c r="BG6" s="221"/>
      <c r="BH6" s="221"/>
      <c r="BI6" s="221"/>
      <c r="BJ6" s="221"/>
      <c r="BK6" s="221"/>
      <c r="BL6" s="221"/>
      <c r="BM6" s="221"/>
      <c r="BN6" s="221"/>
      <c r="BO6" s="221"/>
      <c r="BP6" s="221"/>
      <c r="BQ6" s="221"/>
      <c r="BR6" s="221"/>
      <c r="BS6" s="221"/>
      <c r="BT6" s="221"/>
      <c r="BU6" s="221"/>
      <c r="BV6" s="221"/>
      <c r="BW6" s="221"/>
      <c r="BX6" s="221"/>
      <c r="BY6" s="221"/>
      <c r="BZ6" s="221"/>
      <c r="CA6" s="221"/>
      <c r="CB6" s="221"/>
      <c r="CC6" s="221"/>
      <c r="CD6" s="221"/>
      <c r="CE6" s="221"/>
      <c r="CF6" s="221"/>
      <c r="CG6" s="221"/>
      <c r="CH6" s="221"/>
      <c r="CI6" s="221"/>
      <c r="CJ6" s="221"/>
      <c r="CK6" s="221"/>
      <c r="CL6" s="221"/>
      <c r="CM6" s="221"/>
      <c r="CN6" s="221"/>
      <c r="CO6" s="221"/>
      <c r="CP6" s="221"/>
      <c r="CQ6" s="221"/>
      <c r="CR6" s="221"/>
      <c r="CS6" s="221"/>
      <c r="CT6" s="221"/>
      <c r="CU6" s="221"/>
      <c r="CV6" s="221"/>
      <c r="CW6" s="221"/>
      <c r="CX6" s="221"/>
      <c r="CY6" s="221"/>
      <c r="CZ6" s="221"/>
      <c r="DA6" s="221"/>
      <c r="DB6" s="221"/>
      <c r="DC6" s="221"/>
      <c r="DD6" s="221"/>
      <c r="DE6" s="221"/>
      <c r="DF6" s="221"/>
      <c r="DG6" s="221"/>
      <c r="DH6" s="221"/>
      <c r="DI6" s="221"/>
      <c r="DJ6" s="221"/>
      <c r="DK6" s="221"/>
      <c r="DL6" s="221"/>
      <c r="DM6" s="221"/>
      <c r="DN6" s="221"/>
      <c r="DO6" s="221"/>
      <c r="DP6" s="221"/>
      <c r="DQ6" s="221"/>
      <c r="DR6" s="221"/>
      <c r="DS6" s="221"/>
      <c r="DT6" s="221"/>
      <c r="DU6" s="221"/>
      <c r="DV6" s="221"/>
      <c r="DW6" s="221"/>
      <c r="DX6" s="221"/>
      <c r="DY6" s="221"/>
      <c r="DZ6" s="221"/>
      <c r="EA6" s="221"/>
      <c r="EB6" s="221"/>
      <c r="EC6" s="221"/>
      <c r="ED6" s="221"/>
      <c r="EE6" s="221"/>
      <c r="EF6" s="221"/>
      <c r="EG6" s="221"/>
      <c r="EH6" s="221"/>
      <c r="EI6" s="221"/>
      <c r="EJ6" s="221"/>
      <c r="EK6" s="221"/>
      <c r="EL6" s="221"/>
      <c r="EM6" s="221"/>
      <c r="EN6" s="221"/>
      <c r="EO6" s="221"/>
      <c r="EP6" s="221"/>
      <c r="EQ6" s="221"/>
      <c r="ER6" s="221"/>
      <c r="ES6" s="221"/>
      <c r="ET6" s="221"/>
      <c r="EU6" s="221"/>
      <c r="EV6" s="221"/>
      <c r="EW6" s="221"/>
      <c r="EX6" s="221"/>
      <c r="EY6" s="221"/>
      <c r="EZ6" s="221"/>
      <c r="FA6" s="221"/>
      <c r="FB6" s="221"/>
      <c r="FC6" s="221"/>
      <c r="FD6" s="221"/>
      <c r="FE6" s="221"/>
      <c r="FF6" s="221"/>
      <c r="FG6" s="221"/>
      <c r="FH6" s="221"/>
      <c r="FI6" s="221"/>
      <c r="FJ6" s="221"/>
      <c r="FK6" s="221"/>
      <c r="FL6" s="221"/>
      <c r="FM6" s="221"/>
      <c r="FN6" s="221"/>
      <c r="FO6" s="221"/>
      <c r="FP6" s="221"/>
      <c r="FQ6" s="221"/>
      <c r="FR6" s="221"/>
      <c r="FS6" s="221"/>
      <c r="FT6" s="221"/>
      <c r="FU6" s="221"/>
      <c r="FV6" s="221"/>
      <c r="FW6" s="221"/>
      <c r="FX6" s="221"/>
      <c r="FY6" s="221"/>
      <c r="FZ6" s="221"/>
      <c r="GA6" s="221"/>
      <c r="GB6" s="221"/>
      <c r="GC6" s="221"/>
      <c r="GD6" s="221"/>
      <c r="GE6" s="221"/>
      <c r="GF6" s="221"/>
      <c r="GG6" s="221"/>
      <c r="GH6" s="221"/>
      <c r="GI6" s="221"/>
      <c r="GJ6" s="221"/>
      <c r="GK6" s="221"/>
      <c r="GL6" s="221"/>
      <c r="GM6" s="221"/>
      <c r="GN6" s="221"/>
      <c r="GO6" s="221"/>
      <c r="GP6" s="221"/>
      <c r="GQ6" s="221"/>
      <c r="GR6" s="221"/>
      <c r="GS6" s="221"/>
      <c r="GT6" s="221"/>
      <c r="GU6" s="221"/>
      <c r="GV6" s="221"/>
      <c r="GW6" s="221"/>
      <c r="GX6" s="221"/>
      <c r="GY6" s="221"/>
      <c r="GZ6" s="221"/>
      <c r="HA6" s="221"/>
      <c r="HB6" s="221"/>
      <c r="HC6" s="221"/>
      <c r="HD6" s="221"/>
      <c r="HE6" s="221"/>
      <c r="HF6" s="221"/>
      <c r="HG6" s="221"/>
      <c r="HH6" s="221"/>
      <c r="HI6" s="221"/>
      <c r="HJ6" s="221"/>
      <c r="HK6" s="221"/>
      <c r="HL6" s="221"/>
      <c r="HM6" s="221"/>
      <c r="HN6" s="221"/>
      <c r="HO6" s="221"/>
      <c r="HP6" s="221"/>
      <c r="HQ6" s="221"/>
      <c r="HR6" s="221"/>
      <c r="HS6" s="221"/>
      <c r="HT6" s="221"/>
      <c r="HU6" s="221"/>
      <c r="HV6" s="221"/>
      <c r="HW6" s="221"/>
      <c r="HX6" s="221"/>
      <c r="HY6" s="221"/>
      <c r="HZ6" s="221"/>
      <c r="IA6" s="221"/>
      <c r="IB6" s="221"/>
      <c r="IC6" s="221"/>
      <c r="ID6" s="221"/>
      <c r="IE6" s="221"/>
      <c r="IF6" s="221"/>
      <c r="IG6" s="221"/>
      <c r="IH6" s="221"/>
      <c r="II6" s="221"/>
      <c r="IJ6" s="221"/>
      <c r="IK6" s="221"/>
      <c r="IL6" s="221"/>
      <c r="IM6" s="221"/>
      <c r="IN6" s="221"/>
      <c r="IO6" s="221"/>
      <c r="IP6" s="221"/>
      <c r="IQ6" s="221"/>
      <c r="IR6" s="221"/>
      <c r="IS6" s="221"/>
      <c r="IT6" s="221"/>
      <c r="IU6" s="221"/>
      <c r="IV6" s="221"/>
      <c r="IW6" s="221"/>
      <c r="IX6" s="221"/>
      <c r="IY6" s="221"/>
      <c r="IZ6" s="221"/>
      <c r="JA6" s="221"/>
      <c r="JB6" s="221"/>
      <c r="JC6" s="221"/>
      <c r="JD6" s="221"/>
      <c r="JE6" s="221"/>
      <c r="JF6" s="221"/>
      <c r="JG6" s="221"/>
      <c r="JH6" s="221"/>
      <c r="JI6" s="221"/>
      <c r="JJ6" s="221"/>
      <c r="JK6" s="221"/>
      <c r="JL6" s="221"/>
      <c r="JM6" s="221"/>
      <c r="JN6" s="221"/>
      <c r="JO6" s="221"/>
      <c r="JP6" s="221"/>
      <c r="JQ6" s="221"/>
      <c r="JR6" s="221"/>
      <c r="JS6" s="221"/>
    </row>
    <row r="7" spans="1:279" s="225" customFormat="1" ht="38.25" customHeight="1" thickTop="1" thickBot="1" x14ac:dyDescent="0.3">
      <c r="A7" s="542" t="s">
        <v>427</v>
      </c>
      <c r="B7" s="543"/>
      <c r="C7" s="543"/>
      <c r="D7" s="543"/>
      <c r="E7" s="543"/>
      <c r="F7" s="544"/>
      <c r="G7" s="223"/>
      <c r="H7" s="545" t="s">
        <v>428</v>
      </c>
      <c r="I7" s="545"/>
      <c r="J7" s="545"/>
      <c r="K7" s="545" t="s">
        <v>429</v>
      </c>
      <c r="L7" s="545"/>
      <c r="M7" s="545"/>
      <c r="N7" s="546" t="s">
        <v>328</v>
      </c>
      <c r="O7" s="551" t="s">
        <v>430</v>
      </c>
      <c r="P7" s="553" t="s">
        <v>431</v>
      </c>
      <c r="Q7" s="556"/>
      <c r="R7" s="554"/>
      <c r="S7" s="553" t="s">
        <v>432</v>
      </c>
      <c r="T7" s="554"/>
      <c r="U7" s="555" t="s">
        <v>447</v>
      </c>
      <c r="V7" s="224"/>
      <c r="W7" s="224"/>
      <c r="X7" s="224"/>
      <c r="Y7" s="224"/>
      <c r="Z7" s="224"/>
      <c r="AA7" s="224"/>
      <c r="AB7" s="224"/>
      <c r="AC7" s="224"/>
      <c r="AD7" s="224"/>
      <c r="AE7" s="224"/>
      <c r="AF7" s="224"/>
      <c r="AG7" s="224"/>
      <c r="AH7" s="224"/>
      <c r="AI7" s="224"/>
      <c r="AJ7" s="224"/>
      <c r="AK7" s="224"/>
      <c r="AL7" s="224"/>
      <c r="AM7" s="224"/>
      <c r="AN7" s="224"/>
      <c r="AO7" s="224"/>
      <c r="AP7" s="224"/>
      <c r="AQ7" s="224"/>
      <c r="AR7" s="224"/>
      <c r="AS7" s="224"/>
      <c r="AT7" s="224"/>
      <c r="AU7" s="224"/>
      <c r="AV7" s="224"/>
      <c r="AW7" s="224"/>
      <c r="AX7" s="224"/>
      <c r="AY7" s="224"/>
      <c r="AZ7" s="224"/>
      <c r="BA7" s="224"/>
      <c r="BB7" s="224"/>
      <c r="BC7" s="224"/>
      <c r="BD7" s="224"/>
      <c r="BE7" s="224"/>
      <c r="BF7" s="224"/>
      <c r="BG7" s="224"/>
      <c r="BH7" s="224"/>
      <c r="BI7" s="224"/>
      <c r="BJ7" s="224"/>
      <c r="BK7" s="224"/>
      <c r="BL7" s="224"/>
      <c r="BM7" s="224"/>
      <c r="BN7" s="224"/>
      <c r="BO7" s="224"/>
      <c r="BP7" s="224"/>
      <c r="BQ7" s="224"/>
      <c r="BR7" s="224"/>
      <c r="BS7" s="224"/>
      <c r="BT7" s="224"/>
      <c r="BU7" s="224"/>
      <c r="BV7" s="224"/>
      <c r="BW7" s="224"/>
      <c r="BX7" s="224"/>
      <c r="BY7" s="224"/>
      <c r="BZ7" s="224"/>
      <c r="CA7" s="224"/>
      <c r="CB7" s="224"/>
      <c r="CC7" s="224"/>
      <c r="CD7" s="224"/>
      <c r="CE7" s="224"/>
      <c r="CF7" s="224"/>
      <c r="CG7" s="224"/>
      <c r="CH7" s="224"/>
      <c r="CI7" s="224"/>
      <c r="CJ7" s="224"/>
      <c r="CK7" s="224"/>
      <c r="CL7" s="224"/>
      <c r="CM7" s="224"/>
      <c r="CN7" s="224"/>
      <c r="CO7" s="224"/>
      <c r="CP7" s="224"/>
      <c r="CQ7" s="224"/>
      <c r="CR7" s="224"/>
      <c r="CS7" s="224"/>
      <c r="CT7" s="224"/>
      <c r="CU7" s="224"/>
      <c r="CV7" s="224"/>
      <c r="CW7" s="224"/>
      <c r="CX7" s="224"/>
      <c r="CY7" s="224"/>
      <c r="CZ7" s="224"/>
      <c r="DA7" s="224"/>
      <c r="DB7" s="224"/>
      <c r="DC7" s="224"/>
      <c r="DD7" s="224"/>
      <c r="DE7" s="224"/>
      <c r="DF7" s="224"/>
      <c r="DG7" s="224"/>
      <c r="DH7" s="224"/>
      <c r="DI7" s="224"/>
      <c r="DJ7" s="224"/>
      <c r="DK7" s="224"/>
      <c r="DL7" s="224"/>
      <c r="DM7" s="224"/>
      <c r="DN7" s="224"/>
      <c r="DO7" s="224"/>
      <c r="DP7" s="224"/>
      <c r="DQ7" s="224"/>
      <c r="DR7" s="224"/>
      <c r="DS7" s="224"/>
      <c r="DT7" s="224"/>
      <c r="DU7" s="224"/>
      <c r="DV7" s="224"/>
      <c r="DW7" s="224"/>
      <c r="DX7" s="224"/>
      <c r="DY7" s="224"/>
      <c r="DZ7" s="224"/>
      <c r="EA7" s="224"/>
      <c r="EB7" s="224"/>
      <c r="EC7" s="224"/>
      <c r="ED7" s="224"/>
      <c r="EE7" s="224"/>
      <c r="EF7" s="224"/>
      <c r="EG7" s="224"/>
      <c r="EH7" s="224"/>
      <c r="EI7" s="224"/>
      <c r="EJ7" s="224"/>
      <c r="EK7" s="224"/>
      <c r="EL7" s="224"/>
      <c r="EM7" s="224"/>
      <c r="EN7" s="224"/>
      <c r="EO7" s="224"/>
      <c r="EP7" s="224"/>
      <c r="EQ7" s="224"/>
      <c r="ER7" s="224"/>
      <c r="ES7" s="224"/>
      <c r="ET7" s="224"/>
      <c r="EU7" s="224"/>
      <c r="EV7" s="224"/>
      <c r="EW7" s="224"/>
      <c r="EX7" s="224"/>
      <c r="EY7" s="224"/>
      <c r="EZ7" s="224"/>
      <c r="FA7" s="224"/>
      <c r="FB7" s="224"/>
      <c r="FC7" s="224"/>
      <c r="FD7" s="224"/>
      <c r="FE7" s="224"/>
      <c r="FF7" s="224"/>
      <c r="FG7" s="224"/>
      <c r="FH7" s="224"/>
      <c r="FI7" s="224"/>
      <c r="FJ7" s="224"/>
      <c r="FK7" s="224"/>
      <c r="FL7" s="224"/>
      <c r="FM7" s="224"/>
      <c r="FN7" s="224"/>
      <c r="FO7" s="224"/>
      <c r="FP7" s="224"/>
      <c r="FQ7" s="224"/>
      <c r="FR7" s="224"/>
      <c r="FS7" s="224"/>
      <c r="FT7" s="224"/>
      <c r="FU7" s="224"/>
    </row>
    <row r="8" spans="1:279" s="233" customFormat="1" ht="81" customHeight="1" thickTop="1" thickBot="1" x14ac:dyDescent="0.3">
      <c r="A8" s="226" t="s">
        <v>215</v>
      </c>
      <c r="B8" s="226" t="s">
        <v>448</v>
      </c>
      <c r="C8" s="227" t="s">
        <v>8</v>
      </c>
      <c r="D8" s="228" t="s">
        <v>434</v>
      </c>
      <c r="E8" s="242" t="s">
        <v>10</v>
      </c>
      <c r="F8" s="242" t="s">
        <v>11</v>
      </c>
      <c r="G8" s="242" t="s">
        <v>12</v>
      </c>
      <c r="H8" s="230" t="s">
        <v>435</v>
      </c>
      <c r="I8" s="230" t="s">
        <v>38</v>
      </c>
      <c r="J8" s="230" t="s">
        <v>436</v>
      </c>
      <c r="K8" s="230" t="s">
        <v>435</v>
      </c>
      <c r="L8" s="230" t="s">
        <v>437</v>
      </c>
      <c r="M8" s="230" t="s">
        <v>436</v>
      </c>
      <c r="N8" s="546"/>
      <c r="O8" s="552"/>
      <c r="P8" s="231" t="s">
        <v>438</v>
      </c>
      <c r="Q8" s="231" t="s">
        <v>439</v>
      </c>
      <c r="R8" s="231" t="s">
        <v>482</v>
      </c>
      <c r="S8" s="231" t="s">
        <v>440</v>
      </c>
      <c r="T8" s="231" t="s">
        <v>441</v>
      </c>
      <c r="U8" s="555"/>
      <c r="V8" s="232"/>
      <c r="W8" s="232"/>
      <c r="X8" s="232"/>
      <c r="Y8" s="232"/>
      <c r="Z8" s="232"/>
      <c r="AA8" s="232"/>
      <c r="AB8" s="232"/>
      <c r="AC8" s="232"/>
      <c r="AD8" s="232"/>
      <c r="AE8" s="232"/>
      <c r="AF8" s="232"/>
      <c r="AG8" s="232"/>
      <c r="AH8" s="232"/>
      <c r="AI8" s="232"/>
      <c r="AJ8" s="232"/>
      <c r="AK8" s="232"/>
      <c r="AL8" s="232"/>
      <c r="AM8" s="232"/>
      <c r="AN8" s="232"/>
      <c r="AO8" s="232"/>
      <c r="AP8" s="232"/>
      <c r="AQ8" s="232"/>
      <c r="AR8" s="232"/>
      <c r="AS8" s="232"/>
      <c r="AT8" s="232"/>
      <c r="AU8" s="232"/>
      <c r="AV8" s="232"/>
      <c r="AW8" s="232"/>
      <c r="AX8" s="232"/>
      <c r="AY8" s="232"/>
      <c r="AZ8" s="232"/>
      <c r="BA8" s="232"/>
      <c r="BB8" s="232"/>
      <c r="BC8" s="232"/>
      <c r="BD8" s="232"/>
      <c r="BE8" s="232"/>
      <c r="BF8" s="232"/>
      <c r="BG8" s="232"/>
      <c r="BH8" s="232"/>
      <c r="BI8" s="232"/>
      <c r="BJ8" s="232"/>
      <c r="BK8" s="232"/>
      <c r="BL8" s="232"/>
      <c r="BM8" s="232"/>
      <c r="BN8" s="232"/>
      <c r="BO8" s="232"/>
      <c r="BP8" s="232"/>
      <c r="BQ8" s="232"/>
      <c r="BR8" s="232"/>
      <c r="BS8" s="232"/>
      <c r="BT8" s="232"/>
      <c r="BU8" s="232"/>
      <c r="BV8" s="232"/>
      <c r="BW8" s="232"/>
      <c r="BX8" s="232"/>
      <c r="BY8" s="232"/>
      <c r="BZ8" s="232"/>
      <c r="CA8" s="232"/>
      <c r="CB8" s="232"/>
      <c r="CC8" s="232"/>
      <c r="CD8" s="232"/>
      <c r="CE8" s="232"/>
      <c r="CF8" s="232"/>
      <c r="CG8" s="232"/>
      <c r="CH8" s="232"/>
      <c r="CI8" s="232"/>
      <c r="CJ8" s="232"/>
      <c r="CK8" s="232"/>
      <c r="CL8" s="232"/>
      <c r="CM8" s="232"/>
      <c r="CN8" s="232"/>
      <c r="CO8" s="232"/>
      <c r="CP8" s="232"/>
      <c r="CQ8" s="232"/>
      <c r="CR8" s="232"/>
      <c r="CS8" s="232"/>
      <c r="CT8" s="232"/>
      <c r="CU8" s="232"/>
      <c r="CV8" s="232"/>
      <c r="CW8" s="232"/>
      <c r="CX8" s="232"/>
      <c r="CY8" s="232"/>
      <c r="CZ8" s="232"/>
      <c r="DA8" s="232"/>
      <c r="DB8" s="232"/>
      <c r="DC8" s="232"/>
      <c r="DD8" s="232"/>
      <c r="DE8" s="232"/>
      <c r="DF8" s="232"/>
      <c r="DG8" s="232"/>
      <c r="DH8" s="232"/>
      <c r="DI8" s="232"/>
      <c r="DJ8" s="232"/>
      <c r="DK8" s="232"/>
      <c r="DL8" s="232"/>
      <c r="DM8" s="232"/>
      <c r="DN8" s="232"/>
      <c r="DO8" s="232"/>
      <c r="DP8" s="232"/>
      <c r="DQ8" s="232"/>
      <c r="DR8" s="232"/>
      <c r="DS8" s="232"/>
      <c r="DT8" s="232"/>
      <c r="DU8" s="232"/>
      <c r="DV8" s="232"/>
      <c r="DW8" s="232"/>
      <c r="DX8" s="232"/>
      <c r="DY8" s="232"/>
      <c r="DZ8" s="232"/>
      <c r="EA8" s="232"/>
      <c r="EB8" s="232"/>
      <c r="EC8" s="232"/>
      <c r="ED8" s="232"/>
      <c r="EE8" s="232"/>
      <c r="EF8" s="232"/>
      <c r="EG8" s="232"/>
      <c r="EH8" s="232"/>
      <c r="EI8" s="232"/>
      <c r="EJ8" s="232"/>
      <c r="EK8" s="232"/>
      <c r="EL8" s="232"/>
      <c r="EM8" s="232"/>
      <c r="EN8" s="232"/>
      <c r="EO8" s="232"/>
      <c r="EP8" s="232"/>
      <c r="EQ8" s="232"/>
      <c r="ER8" s="232"/>
      <c r="ES8" s="232"/>
      <c r="ET8" s="232"/>
      <c r="EU8" s="232"/>
      <c r="EV8" s="232"/>
      <c r="EW8" s="232"/>
      <c r="EX8" s="232"/>
      <c r="EY8" s="232"/>
      <c r="EZ8" s="232"/>
      <c r="FA8" s="232"/>
      <c r="FB8" s="232"/>
      <c r="FC8" s="232"/>
      <c r="FD8" s="232"/>
      <c r="FE8" s="232"/>
      <c r="FF8" s="232"/>
      <c r="FG8" s="232"/>
      <c r="FH8" s="232"/>
      <c r="FI8" s="232"/>
      <c r="FJ8" s="232"/>
      <c r="FK8" s="232"/>
      <c r="FL8" s="232"/>
      <c r="FM8" s="232"/>
      <c r="FN8" s="232"/>
      <c r="FO8" s="232"/>
      <c r="FP8" s="232"/>
      <c r="FQ8" s="232"/>
      <c r="FR8" s="232"/>
      <c r="FS8" s="232"/>
      <c r="FT8" s="232"/>
      <c r="FU8" s="232"/>
    </row>
    <row r="9" spans="1:279" s="234" customFormat="1" ht="10.5" customHeight="1" thickTop="1" thickBot="1" x14ac:dyDescent="0.3">
      <c r="A9" s="557"/>
      <c r="B9" s="558"/>
      <c r="C9" s="558"/>
      <c r="D9" s="558"/>
      <c r="E9" s="558"/>
      <c r="F9" s="558"/>
      <c r="G9" s="558"/>
      <c r="H9" s="558"/>
      <c r="I9" s="558"/>
      <c r="J9" s="558"/>
      <c r="K9" s="558"/>
      <c r="L9" s="558"/>
      <c r="M9" s="558"/>
      <c r="N9" s="558"/>
      <c r="U9" s="235"/>
      <c r="V9" s="236"/>
      <c r="W9" s="236"/>
      <c r="X9" s="236"/>
      <c r="Y9" s="236"/>
      <c r="Z9" s="236"/>
      <c r="AA9" s="236"/>
      <c r="AB9" s="236"/>
      <c r="AC9" s="236"/>
      <c r="AD9" s="236"/>
      <c r="AE9" s="236"/>
      <c r="AF9" s="236"/>
      <c r="AG9" s="236"/>
      <c r="AH9" s="236"/>
      <c r="AI9" s="236"/>
      <c r="AJ9" s="236"/>
      <c r="AK9" s="236"/>
      <c r="AL9" s="236"/>
      <c r="AM9" s="236"/>
      <c r="AN9" s="236"/>
      <c r="AO9" s="236"/>
      <c r="AP9" s="236"/>
      <c r="AQ9" s="236"/>
      <c r="AR9" s="236"/>
      <c r="AS9" s="236"/>
      <c r="AT9" s="236"/>
      <c r="AU9" s="236"/>
      <c r="AV9" s="236"/>
      <c r="AW9" s="236"/>
      <c r="AX9" s="236"/>
      <c r="AY9" s="236"/>
      <c r="AZ9" s="236"/>
      <c r="BA9" s="236"/>
      <c r="BB9" s="236"/>
      <c r="BC9" s="236"/>
      <c r="BD9" s="236"/>
      <c r="BE9" s="236"/>
      <c r="BF9" s="236"/>
      <c r="BG9" s="236"/>
      <c r="BH9" s="236"/>
      <c r="BI9" s="236"/>
      <c r="BJ9" s="236"/>
      <c r="BK9" s="236"/>
      <c r="BL9" s="236"/>
      <c r="BM9" s="236"/>
      <c r="BN9" s="236"/>
      <c r="BO9" s="236"/>
      <c r="BP9" s="236"/>
      <c r="BQ9" s="236"/>
      <c r="BR9" s="236"/>
      <c r="BS9" s="236"/>
      <c r="BT9" s="236"/>
      <c r="BU9" s="236"/>
      <c r="BV9" s="236"/>
      <c r="BW9" s="236"/>
      <c r="BX9" s="236"/>
      <c r="BY9" s="236"/>
      <c r="BZ9" s="236"/>
      <c r="CA9" s="236"/>
      <c r="CB9" s="236"/>
      <c r="CC9" s="236"/>
      <c r="CD9" s="236"/>
      <c r="CE9" s="236"/>
      <c r="CF9" s="236"/>
      <c r="CG9" s="236"/>
      <c r="CH9" s="236"/>
      <c r="CI9" s="236"/>
      <c r="CJ9" s="236"/>
      <c r="CK9" s="236"/>
      <c r="CL9" s="236"/>
      <c r="CM9" s="236"/>
      <c r="CN9" s="236"/>
      <c r="CO9" s="236"/>
      <c r="CP9" s="236"/>
      <c r="CQ9" s="236"/>
      <c r="CR9" s="236"/>
      <c r="CS9" s="236"/>
      <c r="CT9" s="236"/>
      <c r="CU9" s="236"/>
      <c r="CV9" s="236"/>
      <c r="CW9" s="236"/>
      <c r="CX9" s="236"/>
      <c r="CY9" s="236"/>
      <c r="CZ9" s="236"/>
      <c r="DA9" s="236"/>
      <c r="DB9" s="236"/>
      <c r="DC9" s="236"/>
      <c r="DD9" s="236"/>
      <c r="DE9" s="236"/>
      <c r="DF9" s="236"/>
      <c r="DG9" s="236"/>
      <c r="DH9" s="236"/>
      <c r="DI9" s="236"/>
      <c r="DJ9" s="236"/>
      <c r="DK9" s="236"/>
      <c r="DL9" s="236"/>
      <c r="DM9" s="236"/>
      <c r="DN9" s="236"/>
      <c r="DO9" s="236"/>
      <c r="DP9" s="236"/>
      <c r="DQ9" s="236"/>
      <c r="DR9" s="236"/>
      <c r="DS9" s="236"/>
      <c r="DT9" s="236"/>
      <c r="DU9" s="236"/>
      <c r="DV9" s="236"/>
      <c r="DW9" s="236"/>
      <c r="DX9" s="236"/>
      <c r="DY9" s="236"/>
      <c r="DZ9" s="236"/>
      <c r="EA9" s="236"/>
      <c r="EB9" s="236"/>
      <c r="EC9" s="236"/>
      <c r="ED9" s="236"/>
      <c r="EE9" s="236"/>
      <c r="EF9" s="236"/>
      <c r="EG9" s="236"/>
      <c r="EH9" s="236"/>
      <c r="EI9" s="236"/>
      <c r="EJ9" s="236"/>
      <c r="EK9" s="236"/>
      <c r="EL9" s="236"/>
      <c r="EM9" s="236"/>
      <c r="EN9" s="236"/>
      <c r="EO9" s="236"/>
      <c r="EP9" s="236"/>
      <c r="EQ9" s="236"/>
      <c r="ER9" s="236"/>
      <c r="ES9" s="236"/>
      <c r="ET9" s="236"/>
      <c r="EU9" s="236"/>
      <c r="EV9" s="236"/>
      <c r="EW9" s="236"/>
      <c r="EX9" s="236"/>
      <c r="EY9" s="236"/>
      <c r="EZ9" s="236"/>
      <c r="FA9" s="236"/>
      <c r="FB9" s="236"/>
      <c r="FC9" s="236"/>
      <c r="FD9" s="236"/>
      <c r="FE9" s="236"/>
      <c r="FF9" s="236"/>
      <c r="FG9" s="236"/>
      <c r="FH9" s="236"/>
      <c r="FI9" s="236"/>
      <c r="FJ9" s="236"/>
      <c r="FK9" s="236"/>
      <c r="FL9" s="236"/>
      <c r="FM9" s="236"/>
      <c r="FN9" s="236"/>
      <c r="FO9" s="236"/>
      <c r="FP9" s="236"/>
      <c r="FQ9" s="236"/>
      <c r="FR9" s="236"/>
      <c r="FS9" s="236"/>
      <c r="FT9" s="236"/>
      <c r="FU9" s="236"/>
    </row>
    <row r="10" spans="1:279" s="237" customFormat="1" ht="15" customHeight="1" x14ac:dyDescent="0.2">
      <c r="A10" s="559">
        <f>'Mapa Final'!A10</f>
        <v>1</v>
      </c>
      <c r="B10" s="562" t="str">
        <f>'Mapa Final'!B10</f>
        <v>Vencimiento de Términos</v>
      </c>
      <c r="C10" s="562" t="str">
        <f>'Mapa Final'!C10</f>
        <v>Vulneración de los derechos fundamentales de los ciudadanos</v>
      </c>
      <c r="D10" s="562" t="str">
        <f>'Mapa Final'!D10</f>
        <v>1. Mayor demanda de justicia.
2. Incremento de solicitudes   de forma digital relacionadas con los procesos.
3. Insuficiencia Organizacional (Juzgados, personal, recursos fisicos y tecgnologicos) para atender el incremento de solicitudes.
4. Complejidad de los procesos judiciales y solicitudes, lo cual incrementa los tiempos para su resolución.
5. Demora en la consecusión de la información requerida para decidir.
6. Duplicación de  solicitudes de la misma información por parte de diferentes dependencias y entidades del sector público y partes interesadas en general, cuya atención retrasa la actividad judicial.</v>
      </c>
      <c r="E10" s="565" t="str">
        <f>'Mapa Final'!E10</f>
        <v xml:space="preserve">Insuficiencia Organizacional </v>
      </c>
      <c r="F10" s="565" t="str">
        <f>'Mapa Final'!F10</f>
        <v>Posibilidad de vulneración de los derechos fundamentales de los ciudadanos  debido a la realización de actuaciones procesales después del  término legal establecido para decidir sobre los conflictos presentados a los jueces y/o dar respuesta a las solicitudes de los usuarios de la administración de justicia en materia penal.</v>
      </c>
      <c r="G10" s="565" t="str">
        <f>'Mapa Final'!G10</f>
        <v>Usuarios, productos y prácticas organizacionales</v>
      </c>
      <c r="H10" s="571" t="str">
        <f>'Mapa Final'!I10</f>
        <v>Alta</v>
      </c>
      <c r="I10" s="574" t="str">
        <f>'Mapa Final'!L10</f>
        <v>Mayor</v>
      </c>
      <c r="J10" s="583" t="str">
        <f>'Mapa Final'!N10</f>
        <v xml:space="preserve">Alto </v>
      </c>
      <c r="K10" s="580" t="str">
        <f>'Mapa Final'!AA10</f>
        <v>Media</v>
      </c>
      <c r="L10" s="580" t="str">
        <f>'Mapa Final'!AE10</f>
        <v>Mayor</v>
      </c>
      <c r="M10" s="577" t="str">
        <f>'Mapa Final'!AG10</f>
        <v xml:space="preserve">Alto </v>
      </c>
      <c r="N10" s="580" t="str">
        <f>'Mapa Final'!AH10</f>
        <v>Evitar</v>
      </c>
      <c r="O10" s="568"/>
      <c r="P10" s="568"/>
      <c r="Q10" s="568"/>
      <c r="R10" s="568"/>
      <c r="S10" s="568" t="s">
        <v>483</v>
      </c>
      <c r="T10" s="568"/>
      <c r="U10" s="568"/>
      <c r="V10" s="35"/>
      <c r="W10" s="35"/>
      <c r="X10" s="35"/>
      <c r="Y10" s="35"/>
      <c r="Z10" s="35"/>
      <c r="AA10" s="35"/>
      <c r="AB10" s="35"/>
      <c r="AC10" s="35"/>
      <c r="AD10" s="35"/>
      <c r="AE10" s="35"/>
      <c r="AF10" s="35"/>
      <c r="AG10" s="35"/>
      <c r="AH10" s="35"/>
      <c r="AI10" s="35"/>
      <c r="AJ10" s="35"/>
      <c r="AK10" s="35"/>
      <c r="AL10" s="35"/>
      <c r="AM10" s="35"/>
      <c r="AN10" s="35"/>
      <c r="AO10" s="35"/>
      <c r="AP10" s="35"/>
      <c r="AQ10" s="35"/>
      <c r="AR10" s="35"/>
      <c r="AS10" s="35"/>
      <c r="AT10" s="35"/>
      <c r="AU10" s="35"/>
      <c r="AV10" s="35"/>
      <c r="AW10" s="35"/>
      <c r="AX10" s="35"/>
      <c r="AY10" s="35"/>
      <c r="AZ10" s="35"/>
      <c r="BA10" s="35"/>
      <c r="BB10" s="35"/>
      <c r="BC10" s="35"/>
      <c r="BD10" s="35"/>
      <c r="BE10" s="35"/>
      <c r="BF10" s="35"/>
      <c r="BG10" s="35"/>
      <c r="BH10" s="35"/>
      <c r="BI10" s="35"/>
      <c r="BJ10" s="35"/>
      <c r="BK10" s="35"/>
      <c r="BL10" s="35"/>
      <c r="BM10" s="35"/>
      <c r="BN10" s="35"/>
      <c r="BO10" s="35"/>
      <c r="BP10" s="35"/>
      <c r="BQ10" s="35"/>
      <c r="BR10" s="35"/>
      <c r="BS10" s="35"/>
      <c r="BT10" s="35"/>
      <c r="BU10" s="35"/>
      <c r="BV10" s="35"/>
      <c r="BW10" s="35"/>
      <c r="BX10" s="35"/>
      <c r="BY10" s="35"/>
      <c r="BZ10" s="35"/>
      <c r="CA10" s="35"/>
      <c r="CB10" s="35"/>
      <c r="CC10" s="35"/>
      <c r="CD10" s="35"/>
      <c r="CE10" s="35"/>
      <c r="CF10" s="35"/>
      <c r="CG10" s="35"/>
      <c r="CH10" s="35"/>
      <c r="CI10" s="35"/>
      <c r="CJ10" s="35"/>
      <c r="CK10" s="35"/>
      <c r="CL10" s="35"/>
      <c r="CM10" s="35"/>
      <c r="CN10" s="35"/>
      <c r="CO10" s="35"/>
      <c r="CP10" s="35"/>
      <c r="CQ10" s="35"/>
      <c r="CR10" s="35"/>
      <c r="CS10" s="35"/>
      <c r="CT10" s="35"/>
      <c r="CU10" s="35"/>
      <c r="CV10" s="35"/>
      <c r="CW10" s="35"/>
      <c r="CX10" s="35"/>
      <c r="CY10" s="35"/>
      <c r="CZ10" s="35"/>
      <c r="DA10" s="35"/>
      <c r="DB10" s="35"/>
      <c r="DC10" s="35"/>
      <c r="DD10" s="35"/>
      <c r="DE10" s="35"/>
      <c r="DF10" s="35"/>
      <c r="DG10" s="35"/>
      <c r="DH10" s="35"/>
      <c r="DI10" s="35"/>
      <c r="DJ10" s="35"/>
      <c r="DK10" s="35"/>
      <c r="DL10" s="35"/>
      <c r="DM10" s="35"/>
      <c r="DN10" s="35"/>
      <c r="DO10" s="35"/>
      <c r="DP10" s="35"/>
      <c r="DQ10" s="35"/>
      <c r="DR10" s="35"/>
      <c r="DS10" s="35"/>
      <c r="DT10" s="35"/>
      <c r="DU10" s="35"/>
      <c r="DV10" s="35"/>
      <c r="DW10" s="35"/>
      <c r="DX10" s="35"/>
      <c r="DY10" s="35"/>
      <c r="DZ10" s="35"/>
      <c r="EA10" s="35"/>
      <c r="EB10" s="35"/>
      <c r="EC10" s="35"/>
      <c r="ED10" s="35"/>
      <c r="EE10" s="35"/>
      <c r="EF10" s="35"/>
      <c r="EG10" s="35"/>
      <c r="EH10" s="35"/>
      <c r="EI10" s="35"/>
      <c r="EJ10" s="35"/>
      <c r="EK10" s="35"/>
      <c r="EL10" s="35"/>
      <c r="EM10" s="35"/>
      <c r="EN10" s="35"/>
      <c r="EO10" s="35"/>
      <c r="EP10" s="35"/>
      <c r="EQ10" s="35"/>
      <c r="ER10" s="35"/>
      <c r="ES10" s="35"/>
      <c r="ET10" s="35"/>
      <c r="EU10" s="35"/>
      <c r="EV10" s="35"/>
      <c r="EW10" s="35"/>
      <c r="EX10" s="35"/>
      <c r="EY10" s="35"/>
      <c r="EZ10" s="35"/>
      <c r="FA10" s="35"/>
      <c r="FB10" s="35"/>
      <c r="FC10" s="35"/>
      <c r="FD10" s="35"/>
      <c r="FE10" s="35"/>
      <c r="FF10" s="35"/>
      <c r="FG10" s="35"/>
      <c r="FH10" s="35"/>
      <c r="FI10" s="35"/>
      <c r="FJ10" s="35"/>
      <c r="FK10" s="35"/>
      <c r="FL10" s="35"/>
      <c r="FM10" s="35"/>
      <c r="FN10" s="35"/>
      <c r="FO10" s="35"/>
      <c r="FP10" s="35"/>
      <c r="FQ10" s="35"/>
      <c r="FR10" s="35"/>
      <c r="FS10" s="35"/>
      <c r="FT10" s="35"/>
      <c r="FU10" s="35"/>
    </row>
    <row r="11" spans="1:279" s="237" customFormat="1" ht="13.5" customHeight="1" x14ac:dyDescent="0.2">
      <c r="A11" s="560"/>
      <c r="B11" s="563"/>
      <c r="C11" s="563"/>
      <c r="D11" s="563"/>
      <c r="E11" s="566"/>
      <c r="F11" s="566"/>
      <c r="G11" s="566"/>
      <c r="H11" s="572"/>
      <c r="I11" s="575"/>
      <c r="J11" s="584"/>
      <c r="K11" s="581"/>
      <c r="L11" s="581"/>
      <c r="M11" s="578"/>
      <c r="N11" s="581"/>
      <c r="O11" s="569"/>
      <c r="P11" s="569"/>
      <c r="Q11" s="569"/>
      <c r="R11" s="569"/>
      <c r="S11" s="569"/>
      <c r="T11" s="569"/>
      <c r="U11" s="569"/>
      <c r="V11" s="35"/>
      <c r="W11" s="35"/>
      <c r="X11" s="35"/>
      <c r="Y11" s="35"/>
      <c r="Z11" s="35"/>
      <c r="AA11" s="35"/>
      <c r="AB11" s="35"/>
      <c r="AC11" s="35"/>
      <c r="AD11" s="35"/>
      <c r="AE11" s="35"/>
      <c r="AF11" s="35"/>
      <c r="AG11" s="35"/>
      <c r="AH11" s="35"/>
      <c r="AI11" s="35"/>
      <c r="AJ11" s="35"/>
      <c r="AK11" s="35"/>
      <c r="AL11" s="35"/>
      <c r="AM11" s="35"/>
      <c r="AN11" s="35"/>
      <c r="AO11" s="35"/>
      <c r="AP11" s="35"/>
      <c r="AQ11" s="35"/>
      <c r="AR11" s="35"/>
      <c r="AS11" s="35"/>
      <c r="AT11" s="35"/>
      <c r="AU11" s="35"/>
      <c r="AV11" s="35"/>
      <c r="AW11" s="35"/>
      <c r="AX11" s="35"/>
      <c r="AY11" s="35"/>
      <c r="AZ11" s="35"/>
      <c r="BA11" s="35"/>
      <c r="BB11" s="35"/>
      <c r="BC11" s="35"/>
      <c r="BD11" s="35"/>
      <c r="BE11" s="35"/>
      <c r="BF11" s="35"/>
      <c r="BG11" s="35"/>
      <c r="BH11" s="35"/>
      <c r="BI11" s="35"/>
      <c r="BJ11" s="35"/>
      <c r="BK11" s="35"/>
      <c r="BL11" s="35"/>
      <c r="BM11" s="35"/>
      <c r="BN11" s="35"/>
      <c r="BO11" s="35"/>
      <c r="BP11" s="35"/>
      <c r="BQ11" s="35"/>
      <c r="BR11" s="35"/>
      <c r="BS11" s="35"/>
      <c r="BT11" s="35"/>
      <c r="BU11" s="35"/>
      <c r="BV11" s="35"/>
      <c r="BW11" s="35"/>
      <c r="BX11" s="35"/>
      <c r="BY11" s="35"/>
      <c r="BZ11" s="35"/>
      <c r="CA11" s="35"/>
      <c r="CB11" s="35"/>
      <c r="CC11" s="35"/>
      <c r="CD11" s="35"/>
      <c r="CE11" s="35"/>
      <c r="CF11" s="35"/>
      <c r="CG11" s="35"/>
      <c r="CH11" s="35"/>
      <c r="CI11" s="35"/>
      <c r="CJ11" s="35"/>
      <c r="CK11" s="35"/>
      <c r="CL11" s="35"/>
      <c r="CM11" s="35"/>
      <c r="CN11" s="35"/>
      <c r="CO11" s="35"/>
      <c r="CP11" s="35"/>
      <c r="CQ11" s="35"/>
      <c r="CR11" s="35"/>
      <c r="CS11" s="35"/>
      <c r="CT11" s="35"/>
      <c r="CU11" s="35"/>
      <c r="CV11" s="35"/>
      <c r="CW11" s="35"/>
      <c r="CX11" s="35"/>
      <c r="CY11" s="35"/>
      <c r="CZ11" s="35"/>
      <c r="DA11" s="35"/>
      <c r="DB11" s="35"/>
      <c r="DC11" s="35"/>
      <c r="DD11" s="35"/>
      <c r="DE11" s="35"/>
      <c r="DF11" s="35"/>
      <c r="DG11" s="35"/>
      <c r="DH11" s="35"/>
      <c r="DI11" s="35"/>
      <c r="DJ11" s="35"/>
      <c r="DK11" s="35"/>
      <c r="DL11" s="35"/>
      <c r="DM11" s="35"/>
      <c r="DN11" s="35"/>
      <c r="DO11" s="35"/>
      <c r="DP11" s="35"/>
      <c r="DQ11" s="35"/>
      <c r="DR11" s="35"/>
      <c r="DS11" s="35"/>
      <c r="DT11" s="35"/>
      <c r="DU11" s="35"/>
      <c r="DV11" s="35"/>
      <c r="DW11" s="35"/>
      <c r="DX11" s="35"/>
      <c r="DY11" s="35"/>
      <c r="DZ11" s="35"/>
      <c r="EA11" s="35"/>
      <c r="EB11" s="35"/>
      <c r="EC11" s="35"/>
      <c r="ED11" s="35"/>
      <c r="EE11" s="35"/>
      <c r="EF11" s="35"/>
      <c r="EG11" s="35"/>
      <c r="EH11" s="35"/>
      <c r="EI11" s="35"/>
      <c r="EJ11" s="35"/>
      <c r="EK11" s="35"/>
      <c r="EL11" s="35"/>
      <c r="EM11" s="35"/>
      <c r="EN11" s="35"/>
      <c r="EO11" s="35"/>
      <c r="EP11" s="35"/>
      <c r="EQ11" s="35"/>
      <c r="ER11" s="35"/>
      <c r="ES11" s="35"/>
      <c r="ET11" s="35"/>
      <c r="EU11" s="35"/>
      <c r="EV11" s="35"/>
      <c r="EW11" s="35"/>
      <c r="EX11" s="35"/>
      <c r="EY11" s="35"/>
      <c r="EZ11" s="35"/>
      <c r="FA11" s="35"/>
      <c r="FB11" s="35"/>
      <c r="FC11" s="35"/>
      <c r="FD11" s="35"/>
      <c r="FE11" s="35"/>
      <c r="FF11" s="35"/>
      <c r="FG11" s="35"/>
      <c r="FH11" s="35"/>
      <c r="FI11" s="35"/>
      <c r="FJ11" s="35"/>
      <c r="FK11" s="35"/>
      <c r="FL11" s="35"/>
      <c r="FM11" s="35"/>
      <c r="FN11" s="35"/>
      <c r="FO11" s="35"/>
      <c r="FP11" s="35"/>
      <c r="FQ11" s="35"/>
      <c r="FR11" s="35"/>
      <c r="FS11" s="35"/>
      <c r="FT11" s="35"/>
      <c r="FU11" s="35"/>
    </row>
    <row r="12" spans="1:279" s="237" customFormat="1" ht="13.5" customHeight="1" x14ac:dyDescent="0.2">
      <c r="A12" s="560"/>
      <c r="B12" s="563"/>
      <c r="C12" s="563"/>
      <c r="D12" s="563"/>
      <c r="E12" s="566"/>
      <c r="F12" s="566"/>
      <c r="G12" s="566"/>
      <c r="H12" s="572"/>
      <c r="I12" s="575"/>
      <c r="J12" s="584"/>
      <c r="K12" s="581"/>
      <c r="L12" s="581"/>
      <c r="M12" s="578"/>
      <c r="N12" s="581"/>
      <c r="O12" s="569"/>
      <c r="P12" s="569"/>
      <c r="Q12" s="569"/>
      <c r="R12" s="569"/>
      <c r="S12" s="569"/>
      <c r="T12" s="569"/>
      <c r="U12" s="569"/>
      <c r="V12" s="35"/>
      <c r="W12" s="35"/>
      <c r="X12" s="35"/>
      <c r="Y12" s="35"/>
      <c r="Z12" s="35"/>
      <c r="AA12" s="35"/>
      <c r="AB12" s="35"/>
      <c r="AC12" s="35"/>
      <c r="AD12" s="35"/>
      <c r="AE12" s="35"/>
      <c r="AF12" s="35"/>
      <c r="AG12" s="35"/>
      <c r="AH12" s="35"/>
      <c r="AI12" s="35"/>
      <c r="AJ12" s="35"/>
      <c r="AK12" s="35"/>
      <c r="AL12" s="35"/>
      <c r="AM12" s="35"/>
      <c r="AN12" s="35"/>
      <c r="AO12" s="35"/>
      <c r="AP12" s="35"/>
      <c r="AQ12" s="35"/>
      <c r="AR12" s="35"/>
      <c r="AS12" s="35"/>
      <c r="AT12" s="35"/>
      <c r="AU12" s="35"/>
      <c r="AV12" s="35"/>
      <c r="AW12" s="35"/>
      <c r="AX12" s="35"/>
      <c r="AY12" s="35"/>
      <c r="AZ12" s="35"/>
      <c r="BA12" s="35"/>
      <c r="BB12" s="35"/>
      <c r="BC12" s="35"/>
      <c r="BD12" s="35"/>
      <c r="BE12" s="35"/>
      <c r="BF12" s="35"/>
      <c r="BG12" s="35"/>
      <c r="BH12" s="35"/>
      <c r="BI12" s="35"/>
      <c r="BJ12" s="35"/>
      <c r="BK12" s="35"/>
      <c r="BL12" s="35"/>
      <c r="BM12" s="35"/>
      <c r="BN12" s="35"/>
      <c r="BO12" s="35"/>
      <c r="BP12" s="35"/>
      <c r="BQ12" s="35"/>
      <c r="BR12" s="35"/>
      <c r="BS12" s="35"/>
      <c r="BT12" s="35"/>
      <c r="BU12" s="35"/>
      <c r="BV12" s="35"/>
      <c r="BW12" s="35"/>
      <c r="BX12" s="35"/>
      <c r="BY12" s="35"/>
      <c r="BZ12" s="35"/>
      <c r="CA12" s="35"/>
      <c r="CB12" s="35"/>
      <c r="CC12" s="35"/>
      <c r="CD12" s="35"/>
      <c r="CE12" s="35"/>
      <c r="CF12" s="35"/>
      <c r="CG12" s="35"/>
      <c r="CH12" s="35"/>
      <c r="CI12" s="35"/>
      <c r="CJ12" s="35"/>
      <c r="CK12" s="35"/>
      <c r="CL12" s="35"/>
      <c r="CM12" s="35"/>
      <c r="CN12" s="35"/>
      <c r="CO12" s="35"/>
      <c r="CP12" s="35"/>
      <c r="CQ12" s="35"/>
      <c r="CR12" s="35"/>
      <c r="CS12" s="35"/>
      <c r="CT12" s="35"/>
      <c r="CU12" s="35"/>
      <c r="CV12" s="35"/>
      <c r="CW12" s="35"/>
      <c r="CX12" s="35"/>
      <c r="CY12" s="35"/>
      <c r="CZ12" s="35"/>
      <c r="DA12" s="35"/>
      <c r="DB12" s="35"/>
      <c r="DC12" s="35"/>
      <c r="DD12" s="35"/>
      <c r="DE12" s="35"/>
      <c r="DF12" s="35"/>
      <c r="DG12" s="35"/>
      <c r="DH12" s="35"/>
      <c r="DI12" s="35"/>
      <c r="DJ12" s="35"/>
      <c r="DK12" s="35"/>
      <c r="DL12" s="35"/>
      <c r="DM12" s="35"/>
      <c r="DN12" s="35"/>
      <c r="DO12" s="35"/>
      <c r="DP12" s="35"/>
      <c r="DQ12" s="35"/>
      <c r="DR12" s="35"/>
      <c r="DS12" s="35"/>
      <c r="DT12" s="35"/>
      <c r="DU12" s="35"/>
      <c r="DV12" s="35"/>
      <c r="DW12" s="35"/>
      <c r="DX12" s="35"/>
      <c r="DY12" s="35"/>
      <c r="DZ12" s="35"/>
      <c r="EA12" s="35"/>
      <c r="EB12" s="35"/>
      <c r="EC12" s="35"/>
      <c r="ED12" s="35"/>
      <c r="EE12" s="35"/>
      <c r="EF12" s="35"/>
      <c r="EG12" s="35"/>
      <c r="EH12" s="35"/>
      <c r="EI12" s="35"/>
      <c r="EJ12" s="35"/>
      <c r="EK12" s="35"/>
      <c r="EL12" s="35"/>
      <c r="EM12" s="35"/>
      <c r="EN12" s="35"/>
      <c r="EO12" s="35"/>
      <c r="EP12" s="35"/>
      <c r="EQ12" s="35"/>
      <c r="ER12" s="35"/>
      <c r="ES12" s="35"/>
      <c r="ET12" s="35"/>
      <c r="EU12" s="35"/>
      <c r="EV12" s="35"/>
      <c r="EW12" s="35"/>
      <c r="EX12" s="35"/>
      <c r="EY12" s="35"/>
      <c r="EZ12" s="35"/>
      <c r="FA12" s="35"/>
      <c r="FB12" s="35"/>
      <c r="FC12" s="35"/>
      <c r="FD12" s="35"/>
      <c r="FE12" s="35"/>
      <c r="FF12" s="35"/>
      <c r="FG12" s="35"/>
      <c r="FH12" s="35"/>
      <c r="FI12" s="35"/>
      <c r="FJ12" s="35"/>
      <c r="FK12" s="35"/>
      <c r="FL12" s="35"/>
      <c r="FM12" s="35"/>
      <c r="FN12" s="35"/>
      <c r="FO12" s="35"/>
      <c r="FP12" s="35"/>
      <c r="FQ12" s="35"/>
      <c r="FR12" s="35"/>
      <c r="FS12" s="35"/>
      <c r="FT12" s="35"/>
      <c r="FU12" s="35"/>
    </row>
    <row r="13" spans="1:279" s="237" customFormat="1" ht="13.5" customHeight="1" x14ac:dyDescent="0.2">
      <c r="A13" s="560"/>
      <c r="B13" s="563"/>
      <c r="C13" s="563"/>
      <c r="D13" s="563"/>
      <c r="E13" s="566"/>
      <c r="F13" s="566"/>
      <c r="G13" s="566"/>
      <c r="H13" s="572"/>
      <c r="I13" s="575"/>
      <c r="J13" s="584"/>
      <c r="K13" s="581"/>
      <c r="L13" s="581"/>
      <c r="M13" s="578"/>
      <c r="N13" s="581"/>
      <c r="O13" s="569"/>
      <c r="P13" s="569"/>
      <c r="Q13" s="569"/>
      <c r="R13" s="569"/>
      <c r="S13" s="569"/>
      <c r="T13" s="569"/>
      <c r="U13" s="569"/>
      <c r="V13" s="35"/>
      <c r="W13" s="35"/>
      <c r="X13" s="35"/>
      <c r="Y13" s="35"/>
      <c r="Z13" s="35"/>
      <c r="AA13" s="35"/>
      <c r="AB13" s="35"/>
      <c r="AC13" s="35"/>
      <c r="AD13" s="35"/>
      <c r="AE13" s="35"/>
      <c r="AF13" s="35"/>
      <c r="AG13" s="35"/>
      <c r="AH13" s="35"/>
      <c r="AI13" s="35"/>
      <c r="AJ13" s="35"/>
      <c r="AK13" s="35"/>
      <c r="AL13" s="35"/>
      <c r="AM13" s="35"/>
      <c r="AN13" s="35"/>
      <c r="AO13" s="35"/>
      <c r="AP13" s="35"/>
      <c r="AQ13" s="35"/>
      <c r="AR13" s="35"/>
      <c r="AS13" s="35"/>
      <c r="AT13" s="35"/>
      <c r="AU13" s="35"/>
      <c r="AV13" s="35"/>
      <c r="AW13" s="35"/>
      <c r="AX13" s="35"/>
      <c r="AY13" s="35"/>
      <c r="AZ13" s="35"/>
      <c r="BA13" s="35"/>
      <c r="BB13" s="35"/>
      <c r="BC13" s="35"/>
      <c r="BD13" s="35"/>
      <c r="BE13" s="35"/>
      <c r="BF13" s="35"/>
      <c r="BG13" s="35"/>
      <c r="BH13" s="35"/>
      <c r="BI13" s="35"/>
      <c r="BJ13" s="35"/>
      <c r="BK13" s="35"/>
      <c r="BL13" s="35"/>
      <c r="BM13" s="35"/>
      <c r="BN13" s="35"/>
      <c r="BO13" s="35"/>
      <c r="BP13" s="35"/>
      <c r="BQ13" s="35"/>
      <c r="BR13" s="35"/>
      <c r="BS13" s="35"/>
      <c r="BT13" s="35"/>
      <c r="BU13" s="35"/>
      <c r="BV13" s="35"/>
      <c r="BW13" s="35"/>
      <c r="BX13" s="35"/>
      <c r="BY13" s="35"/>
      <c r="BZ13" s="35"/>
      <c r="CA13" s="35"/>
      <c r="CB13" s="35"/>
      <c r="CC13" s="35"/>
      <c r="CD13" s="35"/>
      <c r="CE13" s="35"/>
      <c r="CF13" s="35"/>
      <c r="CG13" s="35"/>
      <c r="CH13" s="35"/>
      <c r="CI13" s="35"/>
      <c r="CJ13" s="35"/>
      <c r="CK13" s="35"/>
      <c r="CL13" s="35"/>
      <c r="CM13" s="35"/>
      <c r="CN13" s="35"/>
      <c r="CO13" s="35"/>
      <c r="CP13" s="35"/>
      <c r="CQ13" s="35"/>
      <c r="CR13" s="35"/>
      <c r="CS13" s="35"/>
      <c r="CT13" s="35"/>
      <c r="CU13" s="35"/>
      <c r="CV13" s="35"/>
      <c r="CW13" s="35"/>
      <c r="CX13" s="35"/>
      <c r="CY13" s="35"/>
      <c r="CZ13" s="35"/>
      <c r="DA13" s="35"/>
      <c r="DB13" s="35"/>
      <c r="DC13" s="35"/>
      <c r="DD13" s="35"/>
      <c r="DE13" s="35"/>
      <c r="DF13" s="35"/>
      <c r="DG13" s="35"/>
      <c r="DH13" s="35"/>
      <c r="DI13" s="35"/>
      <c r="DJ13" s="35"/>
      <c r="DK13" s="35"/>
      <c r="DL13" s="35"/>
      <c r="DM13" s="35"/>
      <c r="DN13" s="35"/>
      <c r="DO13" s="35"/>
      <c r="DP13" s="35"/>
      <c r="DQ13" s="35"/>
      <c r="DR13" s="35"/>
      <c r="DS13" s="35"/>
      <c r="DT13" s="35"/>
      <c r="DU13" s="35"/>
      <c r="DV13" s="35"/>
      <c r="DW13" s="35"/>
      <c r="DX13" s="35"/>
      <c r="DY13" s="35"/>
      <c r="DZ13" s="35"/>
      <c r="EA13" s="35"/>
      <c r="EB13" s="35"/>
      <c r="EC13" s="35"/>
      <c r="ED13" s="35"/>
      <c r="EE13" s="35"/>
      <c r="EF13" s="35"/>
      <c r="EG13" s="35"/>
      <c r="EH13" s="35"/>
      <c r="EI13" s="35"/>
      <c r="EJ13" s="35"/>
      <c r="EK13" s="35"/>
      <c r="EL13" s="35"/>
      <c r="EM13" s="35"/>
      <c r="EN13" s="35"/>
      <c r="EO13" s="35"/>
      <c r="EP13" s="35"/>
      <c r="EQ13" s="35"/>
      <c r="ER13" s="35"/>
      <c r="ES13" s="35"/>
      <c r="ET13" s="35"/>
      <c r="EU13" s="35"/>
      <c r="EV13" s="35"/>
      <c r="EW13" s="35"/>
      <c r="EX13" s="35"/>
      <c r="EY13" s="35"/>
      <c r="EZ13" s="35"/>
      <c r="FA13" s="35"/>
      <c r="FB13" s="35"/>
      <c r="FC13" s="35"/>
      <c r="FD13" s="35"/>
      <c r="FE13" s="35"/>
      <c r="FF13" s="35"/>
      <c r="FG13" s="35"/>
      <c r="FH13" s="35"/>
      <c r="FI13" s="35"/>
      <c r="FJ13" s="35"/>
      <c r="FK13" s="35"/>
      <c r="FL13" s="35"/>
      <c r="FM13" s="35"/>
      <c r="FN13" s="35"/>
      <c r="FO13" s="35"/>
      <c r="FP13" s="35"/>
      <c r="FQ13" s="35"/>
      <c r="FR13" s="35"/>
      <c r="FS13" s="35"/>
      <c r="FT13" s="35"/>
      <c r="FU13" s="35"/>
    </row>
    <row r="14" spans="1:279" s="237" customFormat="1" ht="238.5" customHeight="1" thickBot="1" x14ac:dyDescent="0.25">
      <c r="A14" s="561"/>
      <c r="B14" s="564"/>
      <c r="C14" s="564"/>
      <c r="D14" s="564"/>
      <c r="E14" s="567"/>
      <c r="F14" s="567"/>
      <c r="G14" s="567"/>
      <c r="H14" s="573"/>
      <c r="I14" s="576"/>
      <c r="J14" s="585"/>
      <c r="K14" s="582"/>
      <c r="L14" s="582"/>
      <c r="M14" s="579"/>
      <c r="N14" s="582"/>
      <c r="O14" s="570"/>
      <c r="P14" s="570"/>
      <c r="Q14" s="570"/>
      <c r="R14" s="570"/>
      <c r="S14" s="570"/>
      <c r="T14" s="570"/>
      <c r="U14" s="570"/>
      <c r="V14" s="35"/>
      <c r="W14" s="35"/>
      <c r="X14" s="35"/>
      <c r="Y14" s="35"/>
      <c r="Z14" s="35"/>
      <c r="AA14" s="35"/>
      <c r="AB14" s="35"/>
      <c r="AC14" s="35"/>
      <c r="AD14" s="35"/>
      <c r="AE14" s="35"/>
      <c r="AF14" s="35"/>
      <c r="AG14" s="35"/>
      <c r="AH14" s="35"/>
      <c r="AI14" s="35"/>
      <c r="AJ14" s="35"/>
      <c r="AK14" s="35"/>
      <c r="AL14" s="35"/>
      <c r="AM14" s="35"/>
      <c r="AN14" s="35"/>
      <c r="AO14" s="35"/>
      <c r="AP14" s="35"/>
      <c r="AQ14" s="35"/>
      <c r="AR14" s="35"/>
      <c r="AS14" s="35"/>
      <c r="AT14" s="35"/>
      <c r="AU14" s="35"/>
      <c r="AV14" s="35"/>
      <c r="AW14" s="35"/>
      <c r="AX14" s="35"/>
      <c r="AY14" s="35"/>
      <c r="AZ14" s="35"/>
      <c r="BA14" s="35"/>
      <c r="BB14" s="35"/>
      <c r="BC14" s="35"/>
      <c r="BD14" s="35"/>
      <c r="BE14" s="35"/>
      <c r="BF14" s="35"/>
      <c r="BG14" s="35"/>
      <c r="BH14" s="35"/>
      <c r="BI14" s="35"/>
      <c r="BJ14" s="35"/>
      <c r="BK14" s="35"/>
      <c r="BL14" s="35"/>
      <c r="BM14" s="35"/>
      <c r="BN14" s="35"/>
      <c r="BO14" s="35"/>
      <c r="BP14" s="35"/>
      <c r="BQ14" s="35"/>
      <c r="BR14" s="35"/>
      <c r="BS14" s="35"/>
      <c r="BT14" s="35"/>
      <c r="BU14" s="35"/>
      <c r="BV14" s="35"/>
      <c r="BW14" s="35"/>
      <c r="BX14" s="35"/>
      <c r="BY14" s="35"/>
      <c r="BZ14" s="35"/>
      <c r="CA14" s="35"/>
      <c r="CB14" s="35"/>
      <c r="CC14" s="35"/>
      <c r="CD14" s="35"/>
      <c r="CE14" s="35"/>
      <c r="CF14" s="35"/>
      <c r="CG14" s="35"/>
      <c r="CH14" s="35"/>
      <c r="CI14" s="35"/>
      <c r="CJ14" s="35"/>
      <c r="CK14" s="35"/>
      <c r="CL14" s="35"/>
      <c r="CM14" s="35"/>
      <c r="CN14" s="35"/>
      <c r="CO14" s="35"/>
      <c r="CP14" s="35"/>
      <c r="CQ14" s="35"/>
      <c r="CR14" s="35"/>
      <c r="CS14" s="35"/>
      <c r="CT14" s="35"/>
      <c r="CU14" s="35"/>
      <c r="CV14" s="35"/>
      <c r="CW14" s="35"/>
      <c r="CX14" s="35"/>
      <c r="CY14" s="35"/>
      <c r="CZ14" s="35"/>
      <c r="DA14" s="35"/>
      <c r="DB14" s="35"/>
      <c r="DC14" s="35"/>
      <c r="DD14" s="35"/>
      <c r="DE14" s="35"/>
      <c r="DF14" s="35"/>
      <c r="DG14" s="35"/>
      <c r="DH14" s="35"/>
      <c r="DI14" s="35"/>
      <c r="DJ14" s="35"/>
      <c r="DK14" s="35"/>
      <c r="DL14" s="35"/>
      <c r="DM14" s="35"/>
      <c r="DN14" s="35"/>
      <c r="DO14" s="35"/>
      <c r="DP14" s="35"/>
      <c r="DQ14" s="35"/>
      <c r="DR14" s="35"/>
      <c r="DS14" s="35"/>
      <c r="DT14" s="35"/>
      <c r="DU14" s="35"/>
      <c r="DV14" s="35"/>
      <c r="DW14" s="35"/>
      <c r="DX14" s="35"/>
      <c r="DY14" s="35"/>
      <c r="DZ14" s="35"/>
      <c r="EA14" s="35"/>
      <c r="EB14" s="35"/>
      <c r="EC14" s="35"/>
      <c r="ED14" s="35"/>
      <c r="EE14" s="35"/>
      <c r="EF14" s="35"/>
      <c r="EG14" s="35"/>
      <c r="EH14" s="35"/>
      <c r="EI14" s="35"/>
      <c r="EJ14" s="35"/>
      <c r="EK14" s="35"/>
      <c r="EL14" s="35"/>
      <c r="EM14" s="35"/>
      <c r="EN14" s="35"/>
      <c r="EO14" s="35"/>
      <c r="EP14" s="35"/>
      <c r="EQ14" s="35"/>
      <c r="ER14" s="35"/>
      <c r="ES14" s="35"/>
      <c r="ET14" s="35"/>
      <c r="EU14" s="35"/>
      <c r="EV14" s="35"/>
      <c r="EW14" s="35"/>
      <c r="EX14" s="35"/>
      <c r="EY14" s="35"/>
      <c r="EZ14" s="35"/>
      <c r="FA14" s="35"/>
      <c r="FB14" s="35"/>
      <c r="FC14" s="35"/>
      <c r="FD14" s="35"/>
      <c r="FE14" s="35"/>
      <c r="FF14" s="35"/>
      <c r="FG14" s="35"/>
      <c r="FH14" s="35"/>
      <c r="FI14" s="35"/>
      <c r="FJ14" s="35"/>
      <c r="FK14" s="35"/>
      <c r="FL14" s="35"/>
      <c r="FM14" s="35"/>
      <c r="FN14" s="35"/>
      <c r="FO14" s="35"/>
      <c r="FP14" s="35"/>
      <c r="FQ14" s="35"/>
      <c r="FR14" s="35"/>
      <c r="FS14" s="35"/>
      <c r="FT14" s="35"/>
      <c r="FU14" s="35"/>
    </row>
    <row r="15" spans="1:279" s="237" customFormat="1" ht="15" customHeight="1" x14ac:dyDescent="0.2">
      <c r="A15" s="559">
        <f>'Mapa Final'!A15</f>
        <v>2</v>
      </c>
      <c r="B15" s="562" t="str">
        <f>'Mapa Final'!B15</f>
        <v>No realización de Audiencias</v>
      </c>
      <c r="C15" s="562" t="str">
        <f>'Mapa Final'!C15</f>
        <v>Vulneración de los derechos fundamentales de los ciudadanos</v>
      </c>
      <c r="D15" s="562" t="str">
        <f>'Mapa Final'!D15</f>
        <v>1.Inasistencia de las partes interesadas.
2.Programación de audiencias sin tener en cuenta tiempos de duración para su realización.
3.Falta de comunicación oportuna o errores en la notificación a las partes interesadas externas
4.Carencia de internet y  conectividad adecuada para los  equipos en las sedes judiciales y salas de audiencias.
5.Desactualización de la información suministrada por el usuario para la debida citación.
6. Falta de herramientas tecnológicas que permitan el buen desarrollo de la audiencia (Sistema de Grabación, Software, Hardware etc.)</v>
      </c>
      <c r="E15" s="565" t="str">
        <f>'Mapa Final'!E15</f>
        <v>Inasistencia de las partes interesadas para la realización de las audiencias.</v>
      </c>
      <c r="F15" s="565" t="str">
        <f>'Mapa Final'!F15</f>
        <v>Posibilidad de vulneración de los derechos fundamentales de los ciudadanos  debido al Incumplimiento de las partes interesadas para la realización de las audiencias.</v>
      </c>
      <c r="G15" s="565" t="str">
        <f>'Mapa Final'!G15</f>
        <v>Usuarios, productos y prácticas organizacionales</v>
      </c>
      <c r="H15" s="571" t="str">
        <f>'Mapa Final'!I15</f>
        <v>Muy Alta</v>
      </c>
      <c r="I15" s="574" t="str">
        <f>'Mapa Final'!L15</f>
        <v>Mayor</v>
      </c>
      <c r="J15" s="583" t="str">
        <f>'Mapa Final'!N15</f>
        <v xml:space="preserve">Alto </v>
      </c>
      <c r="K15" s="580" t="str">
        <f>'Mapa Final'!AA15</f>
        <v>Media</v>
      </c>
      <c r="L15" s="580" t="str">
        <f>'Mapa Final'!AE15</f>
        <v>Mayor</v>
      </c>
      <c r="M15" s="577" t="str">
        <f>'Mapa Final'!AG15</f>
        <v xml:space="preserve">Alto </v>
      </c>
      <c r="N15" s="580" t="str">
        <f>'Mapa Final'!AH15</f>
        <v>Evitar</v>
      </c>
      <c r="O15" s="568"/>
      <c r="P15" s="568"/>
      <c r="Q15" s="568"/>
      <c r="R15" s="568"/>
      <c r="S15" s="568"/>
      <c r="T15" s="568"/>
      <c r="U15" s="568"/>
      <c r="V15" s="35"/>
      <c r="W15" s="35"/>
      <c r="X15" s="35"/>
      <c r="Y15" s="35"/>
      <c r="Z15" s="35"/>
      <c r="AA15" s="35"/>
      <c r="AB15" s="35"/>
      <c r="AC15" s="35"/>
      <c r="AD15" s="35"/>
      <c r="AE15" s="35"/>
      <c r="AF15" s="35"/>
      <c r="AG15" s="35"/>
      <c r="AH15" s="35"/>
      <c r="AI15" s="35"/>
      <c r="AJ15" s="35"/>
      <c r="AK15" s="35"/>
      <c r="AL15" s="35"/>
      <c r="AM15" s="35"/>
      <c r="AN15" s="35"/>
      <c r="AO15" s="35"/>
      <c r="AP15" s="35"/>
      <c r="AQ15" s="35"/>
      <c r="AR15" s="35"/>
      <c r="AS15" s="35"/>
      <c r="AT15" s="35"/>
      <c r="AU15" s="35"/>
      <c r="AV15" s="35"/>
      <c r="AW15" s="35"/>
      <c r="AX15" s="35"/>
      <c r="AY15" s="35"/>
      <c r="AZ15" s="35"/>
      <c r="BA15" s="35"/>
      <c r="BB15" s="35"/>
      <c r="BC15" s="35"/>
      <c r="BD15" s="35"/>
      <c r="BE15" s="35"/>
      <c r="BF15" s="35"/>
      <c r="BG15" s="35"/>
      <c r="BH15" s="35"/>
      <c r="BI15" s="35"/>
      <c r="BJ15" s="35"/>
      <c r="BK15" s="35"/>
      <c r="BL15" s="35"/>
      <c r="BM15" s="35"/>
      <c r="BN15" s="35"/>
      <c r="BO15" s="35"/>
      <c r="BP15" s="35"/>
      <c r="BQ15" s="35"/>
      <c r="BR15" s="35"/>
      <c r="BS15" s="35"/>
      <c r="BT15" s="35"/>
      <c r="BU15" s="35"/>
      <c r="BV15" s="35"/>
      <c r="BW15" s="35"/>
      <c r="BX15" s="35"/>
      <c r="BY15" s="35"/>
      <c r="BZ15" s="35"/>
      <c r="CA15" s="35"/>
      <c r="CB15" s="35"/>
      <c r="CC15" s="35"/>
      <c r="CD15" s="35"/>
      <c r="CE15" s="35"/>
      <c r="CF15" s="35"/>
      <c r="CG15" s="35"/>
      <c r="CH15" s="35"/>
      <c r="CI15" s="35"/>
      <c r="CJ15" s="35"/>
      <c r="CK15" s="35"/>
      <c r="CL15" s="35"/>
      <c r="CM15" s="35"/>
      <c r="CN15" s="35"/>
      <c r="CO15" s="35"/>
      <c r="CP15" s="35"/>
      <c r="CQ15" s="35"/>
      <c r="CR15" s="35"/>
      <c r="CS15" s="35"/>
      <c r="CT15" s="35"/>
      <c r="CU15" s="35"/>
      <c r="CV15" s="35"/>
      <c r="CW15" s="35"/>
      <c r="CX15" s="35"/>
      <c r="CY15" s="35"/>
      <c r="CZ15" s="35"/>
      <c r="DA15" s="35"/>
      <c r="DB15" s="35"/>
      <c r="DC15" s="35"/>
      <c r="DD15" s="35"/>
      <c r="DE15" s="35"/>
      <c r="DF15" s="35"/>
      <c r="DG15" s="35"/>
      <c r="DH15" s="35"/>
      <c r="DI15" s="35"/>
      <c r="DJ15" s="35"/>
      <c r="DK15" s="35"/>
      <c r="DL15" s="35"/>
      <c r="DM15" s="35"/>
      <c r="DN15" s="35"/>
      <c r="DO15" s="35"/>
      <c r="DP15" s="35"/>
      <c r="DQ15" s="35"/>
      <c r="DR15" s="35"/>
      <c r="DS15" s="35"/>
      <c r="DT15" s="35"/>
      <c r="DU15" s="35"/>
      <c r="DV15" s="35"/>
      <c r="DW15" s="35"/>
      <c r="DX15" s="35"/>
      <c r="DY15" s="35"/>
      <c r="DZ15" s="35"/>
      <c r="EA15" s="35"/>
      <c r="EB15" s="35"/>
      <c r="EC15" s="35"/>
      <c r="ED15" s="35"/>
      <c r="EE15" s="35"/>
      <c r="EF15" s="35"/>
      <c r="EG15" s="35"/>
      <c r="EH15" s="35"/>
      <c r="EI15" s="35"/>
      <c r="EJ15" s="35"/>
      <c r="EK15" s="35"/>
      <c r="EL15" s="35"/>
      <c r="EM15" s="35"/>
      <c r="EN15" s="35"/>
      <c r="EO15" s="35"/>
      <c r="EP15" s="35"/>
      <c r="EQ15" s="35"/>
      <c r="ER15" s="35"/>
      <c r="ES15" s="35"/>
      <c r="ET15" s="35"/>
      <c r="EU15" s="35"/>
      <c r="EV15" s="35"/>
      <c r="EW15" s="35"/>
      <c r="EX15" s="35"/>
      <c r="EY15" s="35"/>
      <c r="EZ15" s="35"/>
      <c r="FA15" s="35"/>
      <c r="FB15" s="35"/>
      <c r="FC15" s="35"/>
      <c r="FD15" s="35"/>
      <c r="FE15" s="35"/>
      <c r="FF15" s="35"/>
      <c r="FG15" s="35"/>
      <c r="FH15" s="35"/>
      <c r="FI15" s="35"/>
      <c r="FJ15" s="35"/>
      <c r="FK15" s="35"/>
      <c r="FL15" s="35"/>
      <c r="FM15" s="35"/>
      <c r="FN15" s="35"/>
      <c r="FO15" s="35"/>
      <c r="FP15" s="35"/>
      <c r="FQ15" s="35"/>
      <c r="FR15" s="35"/>
      <c r="FS15" s="35"/>
      <c r="FT15" s="35"/>
      <c r="FU15" s="35"/>
    </row>
    <row r="16" spans="1:279" s="237" customFormat="1" ht="13.5" customHeight="1" x14ac:dyDescent="0.2">
      <c r="A16" s="560"/>
      <c r="B16" s="563"/>
      <c r="C16" s="563"/>
      <c r="D16" s="563"/>
      <c r="E16" s="566"/>
      <c r="F16" s="566"/>
      <c r="G16" s="566"/>
      <c r="H16" s="572"/>
      <c r="I16" s="575"/>
      <c r="J16" s="584"/>
      <c r="K16" s="581"/>
      <c r="L16" s="581"/>
      <c r="M16" s="578"/>
      <c r="N16" s="581"/>
      <c r="O16" s="569"/>
      <c r="P16" s="569"/>
      <c r="Q16" s="569"/>
      <c r="R16" s="569"/>
      <c r="S16" s="569"/>
      <c r="T16" s="569"/>
      <c r="U16" s="569"/>
      <c r="V16" s="35"/>
      <c r="W16" s="35"/>
      <c r="X16" s="35"/>
      <c r="Y16" s="35"/>
      <c r="Z16" s="35"/>
      <c r="AA16" s="35"/>
      <c r="AB16" s="35"/>
      <c r="AC16" s="35"/>
      <c r="AD16" s="35"/>
      <c r="AE16" s="35"/>
      <c r="AF16" s="35"/>
      <c r="AG16" s="35"/>
      <c r="AH16" s="35"/>
      <c r="AI16" s="35"/>
      <c r="AJ16" s="35"/>
      <c r="AK16" s="35"/>
      <c r="AL16" s="35"/>
      <c r="AM16" s="35"/>
      <c r="AN16" s="35"/>
      <c r="AO16" s="35"/>
      <c r="AP16" s="35"/>
      <c r="AQ16" s="35"/>
      <c r="AR16" s="35"/>
      <c r="AS16" s="35"/>
      <c r="AT16" s="35"/>
      <c r="AU16" s="35"/>
      <c r="AV16" s="35"/>
      <c r="AW16" s="35"/>
      <c r="AX16" s="35"/>
      <c r="AY16" s="35"/>
      <c r="AZ16" s="35"/>
      <c r="BA16" s="35"/>
      <c r="BB16" s="35"/>
      <c r="BC16" s="35"/>
      <c r="BD16" s="35"/>
      <c r="BE16" s="35"/>
      <c r="BF16" s="35"/>
      <c r="BG16" s="35"/>
      <c r="BH16" s="35"/>
      <c r="BI16" s="35"/>
      <c r="BJ16" s="35"/>
      <c r="BK16" s="35"/>
      <c r="BL16" s="35"/>
      <c r="BM16" s="35"/>
      <c r="BN16" s="35"/>
      <c r="BO16" s="35"/>
      <c r="BP16" s="35"/>
      <c r="BQ16" s="35"/>
      <c r="BR16" s="35"/>
      <c r="BS16" s="35"/>
      <c r="BT16" s="35"/>
      <c r="BU16" s="35"/>
      <c r="BV16" s="35"/>
      <c r="BW16" s="35"/>
      <c r="BX16" s="35"/>
      <c r="BY16" s="35"/>
      <c r="BZ16" s="35"/>
      <c r="CA16" s="35"/>
      <c r="CB16" s="35"/>
      <c r="CC16" s="35"/>
      <c r="CD16" s="35"/>
      <c r="CE16" s="35"/>
      <c r="CF16" s="35"/>
      <c r="CG16" s="35"/>
      <c r="CH16" s="35"/>
      <c r="CI16" s="35"/>
      <c r="CJ16" s="35"/>
      <c r="CK16" s="35"/>
      <c r="CL16" s="35"/>
      <c r="CM16" s="35"/>
      <c r="CN16" s="35"/>
      <c r="CO16" s="35"/>
      <c r="CP16" s="35"/>
      <c r="CQ16" s="35"/>
      <c r="CR16" s="35"/>
      <c r="CS16" s="35"/>
      <c r="CT16" s="35"/>
      <c r="CU16" s="35"/>
      <c r="CV16" s="35"/>
      <c r="CW16" s="35"/>
      <c r="CX16" s="35"/>
      <c r="CY16" s="35"/>
      <c r="CZ16" s="35"/>
      <c r="DA16" s="35"/>
      <c r="DB16" s="35"/>
      <c r="DC16" s="35"/>
      <c r="DD16" s="35"/>
      <c r="DE16" s="35"/>
      <c r="DF16" s="35"/>
      <c r="DG16" s="35"/>
      <c r="DH16" s="35"/>
      <c r="DI16" s="35"/>
      <c r="DJ16" s="35"/>
      <c r="DK16" s="35"/>
      <c r="DL16" s="35"/>
      <c r="DM16" s="35"/>
      <c r="DN16" s="35"/>
      <c r="DO16" s="35"/>
      <c r="DP16" s="35"/>
      <c r="DQ16" s="35"/>
      <c r="DR16" s="35"/>
      <c r="DS16" s="35"/>
      <c r="DT16" s="35"/>
      <c r="DU16" s="35"/>
      <c r="DV16" s="35"/>
      <c r="DW16" s="35"/>
      <c r="DX16" s="35"/>
      <c r="DY16" s="35"/>
      <c r="DZ16" s="35"/>
      <c r="EA16" s="35"/>
      <c r="EB16" s="35"/>
      <c r="EC16" s="35"/>
      <c r="ED16" s="35"/>
      <c r="EE16" s="35"/>
      <c r="EF16" s="35"/>
      <c r="EG16" s="35"/>
      <c r="EH16" s="35"/>
      <c r="EI16" s="35"/>
      <c r="EJ16" s="35"/>
      <c r="EK16" s="35"/>
      <c r="EL16" s="35"/>
      <c r="EM16" s="35"/>
      <c r="EN16" s="35"/>
      <c r="EO16" s="35"/>
      <c r="EP16" s="35"/>
      <c r="EQ16" s="35"/>
      <c r="ER16" s="35"/>
      <c r="ES16" s="35"/>
      <c r="ET16" s="35"/>
      <c r="EU16" s="35"/>
      <c r="EV16" s="35"/>
      <c r="EW16" s="35"/>
      <c r="EX16" s="35"/>
      <c r="EY16" s="35"/>
      <c r="EZ16" s="35"/>
      <c r="FA16" s="35"/>
      <c r="FB16" s="35"/>
      <c r="FC16" s="35"/>
      <c r="FD16" s="35"/>
      <c r="FE16" s="35"/>
      <c r="FF16" s="35"/>
      <c r="FG16" s="35"/>
      <c r="FH16" s="35"/>
      <c r="FI16" s="35"/>
      <c r="FJ16" s="35"/>
      <c r="FK16" s="35"/>
      <c r="FL16" s="35"/>
      <c r="FM16" s="35"/>
      <c r="FN16" s="35"/>
      <c r="FO16" s="35"/>
      <c r="FP16" s="35"/>
      <c r="FQ16" s="35"/>
      <c r="FR16" s="35"/>
      <c r="FS16" s="35"/>
      <c r="FT16" s="35"/>
      <c r="FU16" s="35"/>
    </row>
    <row r="17" spans="1:177" s="237" customFormat="1" ht="13.5" customHeight="1" x14ac:dyDescent="0.2">
      <c r="A17" s="560"/>
      <c r="B17" s="563"/>
      <c r="C17" s="563"/>
      <c r="D17" s="563"/>
      <c r="E17" s="566"/>
      <c r="F17" s="566"/>
      <c r="G17" s="566"/>
      <c r="H17" s="572"/>
      <c r="I17" s="575"/>
      <c r="J17" s="584"/>
      <c r="K17" s="581"/>
      <c r="L17" s="581"/>
      <c r="M17" s="578"/>
      <c r="N17" s="581"/>
      <c r="O17" s="569"/>
      <c r="P17" s="569"/>
      <c r="Q17" s="569"/>
      <c r="R17" s="569"/>
      <c r="S17" s="569"/>
      <c r="T17" s="569"/>
      <c r="U17" s="569"/>
      <c r="V17" s="35"/>
      <c r="W17" s="35"/>
      <c r="X17" s="35"/>
      <c r="Y17" s="35"/>
      <c r="Z17" s="35"/>
      <c r="AA17" s="35"/>
      <c r="AB17" s="35"/>
      <c r="AC17" s="35"/>
      <c r="AD17" s="35"/>
      <c r="AE17" s="35"/>
      <c r="AF17" s="35"/>
      <c r="AG17" s="35"/>
      <c r="AH17" s="35"/>
      <c r="AI17" s="35"/>
      <c r="AJ17" s="35"/>
      <c r="AK17" s="35"/>
      <c r="AL17" s="35"/>
      <c r="AM17" s="35"/>
      <c r="AN17" s="35"/>
      <c r="AO17" s="35"/>
      <c r="AP17" s="35"/>
      <c r="AQ17" s="35"/>
      <c r="AR17" s="35"/>
      <c r="AS17" s="35"/>
      <c r="AT17" s="35"/>
      <c r="AU17" s="35"/>
      <c r="AV17" s="35"/>
      <c r="AW17" s="35"/>
      <c r="AX17" s="35"/>
      <c r="AY17" s="35"/>
      <c r="AZ17" s="35"/>
      <c r="BA17" s="35"/>
      <c r="BB17" s="35"/>
      <c r="BC17" s="35"/>
      <c r="BD17" s="35"/>
      <c r="BE17" s="35"/>
      <c r="BF17" s="35"/>
      <c r="BG17" s="35"/>
      <c r="BH17" s="35"/>
      <c r="BI17" s="35"/>
      <c r="BJ17" s="35"/>
      <c r="BK17" s="35"/>
      <c r="BL17" s="35"/>
      <c r="BM17" s="35"/>
      <c r="BN17" s="35"/>
      <c r="BO17" s="35"/>
      <c r="BP17" s="35"/>
      <c r="BQ17" s="35"/>
      <c r="BR17" s="35"/>
      <c r="BS17" s="35"/>
      <c r="BT17" s="35"/>
      <c r="BU17" s="35"/>
      <c r="BV17" s="35"/>
      <c r="BW17" s="35"/>
      <c r="BX17" s="35"/>
      <c r="BY17" s="35"/>
      <c r="BZ17" s="35"/>
      <c r="CA17" s="35"/>
      <c r="CB17" s="35"/>
      <c r="CC17" s="35"/>
      <c r="CD17" s="35"/>
      <c r="CE17" s="35"/>
      <c r="CF17" s="35"/>
      <c r="CG17" s="35"/>
      <c r="CH17" s="35"/>
      <c r="CI17" s="35"/>
      <c r="CJ17" s="35"/>
      <c r="CK17" s="35"/>
      <c r="CL17" s="35"/>
      <c r="CM17" s="35"/>
      <c r="CN17" s="35"/>
      <c r="CO17" s="35"/>
      <c r="CP17" s="35"/>
      <c r="CQ17" s="35"/>
      <c r="CR17" s="35"/>
      <c r="CS17" s="35"/>
      <c r="CT17" s="35"/>
      <c r="CU17" s="35"/>
      <c r="CV17" s="35"/>
      <c r="CW17" s="35"/>
      <c r="CX17" s="35"/>
      <c r="CY17" s="35"/>
      <c r="CZ17" s="35"/>
      <c r="DA17" s="35"/>
      <c r="DB17" s="35"/>
      <c r="DC17" s="35"/>
      <c r="DD17" s="35"/>
      <c r="DE17" s="35"/>
      <c r="DF17" s="35"/>
      <c r="DG17" s="35"/>
      <c r="DH17" s="35"/>
      <c r="DI17" s="35"/>
      <c r="DJ17" s="35"/>
      <c r="DK17" s="35"/>
      <c r="DL17" s="35"/>
      <c r="DM17" s="35"/>
      <c r="DN17" s="35"/>
      <c r="DO17" s="35"/>
      <c r="DP17" s="35"/>
      <c r="DQ17" s="35"/>
      <c r="DR17" s="35"/>
      <c r="DS17" s="35"/>
      <c r="DT17" s="35"/>
      <c r="DU17" s="35"/>
      <c r="DV17" s="35"/>
      <c r="DW17" s="35"/>
      <c r="DX17" s="35"/>
      <c r="DY17" s="35"/>
      <c r="DZ17" s="35"/>
      <c r="EA17" s="35"/>
      <c r="EB17" s="35"/>
      <c r="EC17" s="35"/>
      <c r="ED17" s="35"/>
      <c r="EE17" s="35"/>
      <c r="EF17" s="35"/>
      <c r="EG17" s="35"/>
      <c r="EH17" s="35"/>
      <c r="EI17" s="35"/>
      <c r="EJ17" s="35"/>
      <c r="EK17" s="35"/>
      <c r="EL17" s="35"/>
      <c r="EM17" s="35"/>
      <c r="EN17" s="35"/>
      <c r="EO17" s="35"/>
      <c r="EP17" s="35"/>
      <c r="EQ17" s="35"/>
      <c r="ER17" s="35"/>
      <c r="ES17" s="35"/>
      <c r="ET17" s="35"/>
      <c r="EU17" s="35"/>
      <c r="EV17" s="35"/>
      <c r="EW17" s="35"/>
      <c r="EX17" s="35"/>
      <c r="EY17" s="35"/>
      <c r="EZ17" s="35"/>
      <c r="FA17" s="35"/>
      <c r="FB17" s="35"/>
      <c r="FC17" s="35"/>
      <c r="FD17" s="35"/>
      <c r="FE17" s="35"/>
      <c r="FF17" s="35"/>
      <c r="FG17" s="35"/>
      <c r="FH17" s="35"/>
      <c r="FI17" s="35"/>
      <c r="FJ17" s="35"/>
      <c r="FK17" s="35"/>
      <c r="FL17" s="35"/>
      <c r="FM17" s="35"/>
      <c r="FN17" s="35"/>
      <c r="FO17" s="35"/>
      <c r="FP17" s="35"/>
      <c r="FQ17" s="35"/>
      <c r="FR17" s="35"/>
      <c r="FS17" s="35"/>
      <c r="FT17" s="35"/>
      <c r="FU17" s="35"/>
    </row>
    <row r="18" spans="1:177" s="237" customFormat="1" ht="13.5" customHeight="1" x14ac:dyDescent="0.2">
      <c r="A18" s="560"/>
      <c r="B18" s="563"/>
      <c r="C18" s="563"/>
      <c r="D18" s="563"/>
      <c r="E18" s="566"/>
      <c r="F18" s="566"/>
      <c r="G18" s="566"/>
      <c r="H18" s="572"/>
      <c r="I18" s="575"/>
      <c r="J18" s="584"/>
      <c r="K18" s="581"/>
      <c r="L18" s="581"/>
      <c r="M18" s="578"/>
      <c r="N18" s="581"/>
      <c r="O18" s="569"/>
      <c r="P18" s="569"/>
      <c r="Q18" s="569"/>
      <c r="R18" s="569"/>
      <c r="S18" s="569"/>
      <c r="T18" s="569"/>
      <c r="U18" s="569"/>
      <c r="V18" s="35"/>
      <c r="W18" s="35"/>
      <c r="X18" s="35"/>
      <c r="Y18" s="35"/>
      <c r="Z18" s="35"/>
      <c r="AA18" s="35"/>
      <c r="AB18" s="35"/>
      <c r="AC18" s="35"/>
      <c r="AD18" s="35"/>
      <c r="AE18" s="35"/>
      <c r="AF18" s="35"/>
      <c r="AG18" s="35"/>
      <c r="AH18" s="35"/>
      <c r="AI18" s="35"/>
      <c r="AJ18" s="35"/>
      <c r="AK18" s="35"/>
      <c r="AL18" s="35"/>
      <c r="AM18" s="35"/>
      <c r="AN18" s="35"/>
      <c r="AO18" s="35"/>
      <c r="AP18" s="35"/>
      <c r="AQ18" s="35"/>
      <c r="AR18" s="35"/>
      <c r="AS18" s="35"/>
      <c r="AT18" s="35"/>
      <c r="AU18" s="35"/>
      <c r="AV18" s="35"/>
      <c r="AW18" s="35"/>
      <c r="AX18" s="35"/>
      <c r="AY18" s="35"/>
      <c r="AZ18" s="35"/>
      <c r="BA18" s="35"/>
      <c r="BB18" s="35"/>
      <c r="BC18" s="35"/>
      <c r="BD18" s="35"/>
      <c r="BE18" s="35"/>
      <c r="BF18" s="35"/>
      <c r="BG18" s="35"/>
      <c r="BH18" s="35"/>
      <c r="BI18" s="35"/>
      <c r="BJ18" s="35"/>
      <c r="BK18" s="35"/>
      <c r="BL18" s="35"/>
      <c r="BM18" s="35"/>
      <c r="BN18" s="35"/>
      <c r="BO18" s="35"/>
      <c r="BP18" s="35"/>
      <c r="BQ18" s="35"/>
      <c r="BR18" s="35"/>
      <c r="BS18" s="35"/>
      <c r="BT18" s="35"/>
      <c r="BU18" s="35"/>
      <c r="BV18" s="35"/>
      <c r="BW18" s="35"/>
      <c r="BX18" s="35"/>
      <c r="BY18" s="35"/>
      <c r="BZ18" s="35"/>
      <c r="CA18" s="35"/>
      <c r="CB18" s="35"/>
      <c r="CC18" s="35"/>
      <c r="CD18" s="35"/>
      <c r="CE18" s="35"/>
      <c r="CF18" s="35"/>
      <c r="CG18" s="35"/>
      <c r="CH18" s="35"/>
      <c r="CI18" s="35"/>
      <c r="CJ18" s="35"/>
      <c r="CK18" s="35"/>
      <c r="CL18" s="35"/>
      <c r="CM18" s="35"/>
      <c r="CN18" s="35"/>
      <c r="CO18" s="35"/>
      <c r="CP18" s="35"/>
      <c r="CQ18" s="35"/>
      <c r="CR18" s="35"/>
      <c r="CS18" s="35"/>
      <c r="CT18" s="35"/>
      <c r="CU18" s="35"/>
      <c r="CV18" s="35"/>
      <c r="CW18" s="35"/>
      <c r="CX18" s="35"/>
      <c r="CY18" s="35"/>
      <c r="CZ18" s="35"/>
      <c r="DA18" s="35"/>
      <c r="DB18" s="35"/>
      <c r="DC18" s="35"/>
      <c r="DD18" s="35"/>
      <c r="DE18" s="35"/>
      <c r="DF18" s="35"/>
      <c r="DG18" s="35"/>
      <c r="DH18" s="35"/>
      <c r="DI18" s="35"/>
      <c r="DJ18" s="35"/>
      <c r="DK18" s="35"/>
      <c r="DL18" s="35"/>
      <c r="DM18" s="35"/>
      <c r="DN18" s="35"/>
      <c r="DO18" s="35"/>
      <c r="DP18" s="35"/>
      <c r="DQ18" s="35"/>
      <c r="DR18" s="35"/>
      <c r="DS18" s="35"/>
      <c r="DT18" s="35"/>
      <c r="DU18" s="35"/>
      <c r="DV18" s="35"/>
      <c r="DW18" s="35"/>
      <c r="DX18" s="35"/>
      <c r="DY18" s="35"/>
      <c r="DZ18" s="35"/>
      <c r="EA18" s="35"/>
      <c r="EB18" s="35"/>
      <c r="EC18" s="35"/>
      <c r="ED18" s="35"/>
      <c r="EE18" s="35"/>
      <c r="EF18" s="35"/>
      <c r="EG18" s="35"/>
      <c r="EH18" s="35"/>
      <c r="EI18" s="35"/>
      <c r="EJ18" s="35"/>
      <c r="EK18" s="35"/>
      <c r="EL18" s="35"/>
      <c r="EM18" s="35"/>
      <c r="EN18" s="35"/>
      <c r="EO18" s="35"/>
      <c r="EP18" s="35"/>
      <c r="EQ18" s="35"/>
      <c r="ER18" s="35"/>
      <c r="ES18" s="35"/>
      <c r="ET18" s="35"/>
      <c r="EU18" s="35"/>
      <c r="EV18" s="35"/>
      <c r="EW18" s="35"/>
      <c r="EX18" s="35"/>
      <c r="EY18" s="35"/>
      <c r="EZ18" s="35"/>
      <c r="FA18" s="35"/>
      <c r="FB18" s="35"/>
      <c r="FC18" s="35"/>
      <c r="FD18" s="35"/>
      <c r="FE18" s="35"/>
      <c r="FF18" s="35"/>
      <c r="FG18" s="35"/>
      <c r="FH18" s="35"/>
      <c r="FI18" s="35"/>
      <c r="FJ18" s="35"/>
      <c r="FK18" s="35"/>
      <c r="FL18" s="35"/>
      <c r="FM18" s="35"/>
      <c r="FN18" s="35"/>
      <c r="FO18" s="35"/>
      <c r="FP18" s="35"/>
      <c r="FQ18" s="35"/>
      <c r="FR18" s="35"/>
      <c r="FS18" s="35"/>
      <c r="FT18" s="35"/>
      <c r="FU18" s="35"/>
    </row>
    <row r="19" spans="1:177" s="237" customFormat="1" ht="255.75" customHeight="1" thickBot="1" x14ac:dyDescent="0.25">
      <c r="A19" s="561"/>
      <c r="B19" s="564"/>
      <c r="C19" s="564"/>
      <c r="D19" s="564"/>
      <c r="E19" s="567"/>
      <c r="F19" s="567"/>
      <c r="G19" s="567"/>
      <c r="H19" s="573"/>
      <c r="I19" s="576"/>
      <c r="J19" s="585"/>
      <c r="K19" s="582"/>
      <c r="L19" s="582"/>
      <c r="M19" s="579"/>
      <c r="N19" s="582"/>
      <c r="O19" s="570"/>
      <c r="P19" s="570"/>
      <c r="Q19" s="570"/>
      <c r="R19" s="570"/>
      <c r="S19" s="570"/>
      <c r="T19" s="570"/>
      <c r="U19" s="570"/>
      <c r="V19" s="35"/>
      <c r="W19" s="35"/>
      <c r="X19" s="35"/>
      <c r="Y19" s="35"/>
      <c r="Z19" s="35"/>
      <c r="AA19" s="35"/>
      <c r="AB19" s="35"/>
      <c r="AC19" s="35"/>
      <c r="AD19" s="35"/>
      <c r="AE19" s="35"/>
      <c r="AF19" s="35"/>
      <c r="AG19" s="35"/>
      <c r="AH19" s="35"/>
      <c r="AI19" s="35"/>
      <c r="AJ19" s="35"/>
      <c r="AK19" s="35"/>
      <c r="AL19" s="35"/>
      <c r="AM19" s="35"/>
      <c r="AN19" s="35"/>
      <c r="AO19" s="35"/>
      <c r="AP19" s="35"/>
      <c r="AQ19" s="35"/>
      <c r="AR19" s="35"/>
      <c r="AS19" s="35"/>
      <c r="AT19" s="35"/>
      <c r="AU19" s="35"/>
      <c r="AV19" s="35"/>
      <c r="AW19" s="35"/>
      <c r="AX19" s="35"/>
      <c r="AY19" s="35"/>
      <c r="AZ19" s="35"/>
      <c r="BA19" s="35"/>
      <c r="BB19" s="35"/>
      <c r="BC19" s="35"/>
      <c r="BD19" s="35"/>
      <c r="BE19" s="35"/>
      <c r="BF19" s="35"/>
      <c r="BG19" s="35"/>
      <c r="BH19" s="35"/>
      <c r="BI19" s="35"/>
      <c r="BJ19" s="35"/>
      <c r="BK19" s="35"/>
      <c r="BL19" s="35"/>
      <c r="BM19" s="35"/>
      <c r="BN19" s="35"/>
      <c r="BO19" s="35"/>
      <c r="BP19" s="35"/>
      <c r="BQ19" s="35"/>
      <c r="BR19" s="35"/>
      <c r="BS19" s="35"/>
      <c r="BT19" s="35"/>
      <c r="BU19" s="35"/>
      <c r="BV19" s="35"/>
      <c r="BW19" s="35"/>
      <c r="BX19" s="35"/>
      <c r="BY19" s="35"/>
      <c r="BZ19" s="35"/>
      <c r="CA19" s="35"/>
      <c r="CB19" s="35"/>
      <c r="CC19" s="35"/>
      <c r="CD19" s="35"/>
      <c r="CE19" s="35"/>
      <c r="CF19" s="35"/>
      <c r="CG19" s="35"/>
      <c r="CH19" s="35"/>
      <c r="CI19" s="35"/>
      <c r="CJ19" s="35"/>
      <c r="CK19" s="35"/>
      <c r="CL19" s="35"/>
      <c r="CM19" s="35"/>
      <c r="CN19" s="35"/>
      <c r="CO19" s="35"/>
      <c r="CP19" s="35"/>
      <c r="CQ19" s="35"/>
      <c r="CR19" s="35"/>
      <c r="CS19" s="35"/>
      <c r="CT19" s="35"/>
      <c r="CU19" s="35"/>
      <c r="CV19" s="35"/>
      <c r="CW19" s="35"/>
      <c r="CX19" s="35"/>
      <c r="CY19" s="35"/>
      <c r="CZ19" s="35"/>
      <c r="DA19" s="35"/>
      <c r="DB19" s="35"/>
      <c r="DC19" s="35"/>
      <c r="DD19" s="35"/>
      <c r="DE19" s="35"/>
      <c r="DF19" s="35"/>
      <c r="DG19" s="35"/>
      <c r="DH19" s="35"/>
      <c r="DI19" s="35"/>
      <c r="DJ19" s="35"/>
      <c r="DK19" s="35"/>
      <c r="DL19" s="35"/>
      <c r="DM19" s="35"/>
      <c r="DN19" s="35"/>
      <c r="DO19" s="35"/>
      <c r="DP19" s="35"/>
      <c r="DQ19" s="35"/>
      <c r="DR19" s="35"/>
      <c r="DS19" s="35"/>
      <c r="DT19" s="35"/>
      <c r="DU19" s="35"/>
      <c r="DV19" s="35"/>
      <c r="DW19" s="35"/>
      <c r="DX19" s="35"/>
      <c r="DY19" s="35"/>
      <c r="DZ19" s="35"/>
      <c r="EA19" s="35"/>
      <c r="EB19" s="35"/>
      <c r="EC19" s="35"/>
      <c r="ED19" s="35"/>
      <c r="EE19" s="35"/>
      <c r="EF19" s="35"/>
      <c r="EG19" s="35"/>
      <c r="EH19" s="35"/>
      <c r="EI19" s="35"/>
      <c r="EJ19" s="35"/>
      <c r="EK19" s="35"/>
      <c r="EL19" s="35"/>
      <c r="EM19" s="35"/>
      <c r="EN19" s="35"/>
      <c r="EO19" s="35"/>
      <c r="EP19" s="35"/>
      <c r="EQ19" s="35"/>
      <c r="ER19" s="35"/>
      <c r="ES19" s="35"/>
      <c r="ET19" s="35"/>
      <c r="EU19" s="35"/>
      <c r="EV19" s="35"/>
      <c r="EW19" s="35"/>
      <c r="EX19" s="35"/>
      <c r="EY19" s="35"/>
      <c r="EZ19" s="35"/>
      <c r="FA19" s="35"/>
      <c r="FB19" s="35"/>
      <c r="FC19" s="35"/>
      <c r="FD19" s="35"/>
      <c r="FE19" s="35"/>
      <c r="FF19" s="35"/>
      <c r="FG19" s="35"/>
      <c r="FH19" s="35"/>
      <c r="FI19" s="35"/>
      <c r="FJ19" s="35"/>
      <c r="FK19" s="35"/>
      <c r="FL19" s="35"/>
      <c r="FM19" s="35"/>
      <c r="FN19" s="35"/>
      <c r="FO19" s="35"/>
      <c r="FP19" s="35"/>
      <c r="FQ19" s="35"/>
      <c r="FR19" s="35"/>
      <c r="FS19" s="35"/>
      <c r="FT19" s="35"/>
      <c r="FU19" s="35"/>
    </row>
    <row r="20" spans="1:177" ht="15" customHeight="1" x14ac:dyDescent="0.25">
      <c r="A20" s="559">
        <f>'Mapa Final'!A20</f>
        <v>3</v>
      </c>
      <c r="B20" s="562" t="str">
        <f>'Mapa Final'!B20</f>
        <v xml:space="preserve">Represamiento de procesos Judiciales y/o solicitudes  sin resolver </v>
      </c>
      <c r="C20" s="562" t="str">
        <f>'Mapa Final'!C20</f>
        <v>Afectación en la Prestación del Servicio de Justicia</v>
      </c>
      <c r="D20" s="562" t="str">
        <f>'Mapa Final'!D20</f>
        <v>1.Alto  volumen  de procesos y trámites procesales.
2.Complejidad de los procesos judiciales.
3.Insuficiencia de personal para la carga laboral presentada.
4.Deficiencia en las competencias necesarias del personal asignado. 
5.Insuficiencia o fallas en los equipos (hardware y software) para realizar el trabajo presencial y  virtual.
6.Falta de planeación  para el desarrollo de las tareas propias del despacho y/o centro de servicios.</v>
      </c>
      <c r="E20" s="565" t="str">
        <f>'Mapa Final'!E20</f>
        <v>Alto  volumen  de procesos y  trámites procesales.</v>
      </c>
      <c r="F20" s="565" t="str">
        <f>'Mapa Final'!F20</f>
        <v>Posibilidad de Represamiento de procesos Judiciales y/o solicitudes  sin resolver, debido a alto  volumen  de procesos y  trámites procesales.</v>
      </c>
      <c r="G20" s="565" t="str">
        <f>'Mapa Final'!G20</f>
        <v>Usuarios, productos y prácticas organizacionales</v>
      </c>
      <c r="H20" s="571" t="str">
        <f>'Mapa Final'!I20</f>
        <v>Muy Alta</v>
      </c>
      <c r="I20" s="574" t="str">
        <f>'Mapa Final'!L20</f>
        <v>Moderado</v>
      </c>
      <c r="J20" s="583" t="str">
        <f>'Mapa Final'!N20</f>
        <v xml:space="preserve">Alto </v>
      </c>
      <c r="K20" s="580" t="str">
        <f>'Mapa Final'!AA20</f>
        <v>Media</v>
      </c>
      <c r="L20" s="580" t="str">
        <f>'Mapa Final'!AE20</f>
        <v>Moderado</v>
      </c>
      <c r="M20" s="577" t="str">
        <f>'Mapa Final'!AG20</f>
        <v>Moderado</v>
      </c>
      <c r="N20" s="580" t="str">
        <f>'Mapa Final'!AH20</f>
        <v>Aceptar</v>
      </c>
      <c r="O20" s="568"/>
      <c r="P20" s="568"/>
      <c r="Q20" s="568"/>
      <c r="R20" s="568"/>
      <c r="S20" s="568"/>
      <c r="T20" s="568"/>
      <c r="U20" s="568"/>
      <c r="V20" s="35"/>
      <c r="W20" s="35"/>
    </row>
    <row r="21" spans="1:177" x14ac:dyDescent="0.25">
      <c r="A21" s="560"/>
      <c r="B21" s="563"/>
      <c r="C21" s="563"/>
      <c r="D21" s="563"/>
      <c r="E21" s="566"/>
      <c r="F21" s="566"/>
      <c r="G21" s="566"/>
      <c r="H21" s="572"/>
      <c r="I21" s="575"/>
      <c r="J21" s="584"/>
      <c r="K21" s="581"/>
      <c r="L21" s="581"/>
      <c r="M21" s="578"/>
      <c r="N21" s="581"/>
      <c r="O21" s="569"/>
      <c r="P21" s="569"/>
      <c r="Q21" s="569"/>
      <c r="R21" s="569"/>
      <c r="S21" s="569"/>
      <c r="T21" s="569"/>
      <c r="U21" s="569"/>
      <c r="V21" s="35"/>
      <c r="W21" s="35"/>
    </row>
    <row r="22" spans="1:177" x14ac:dyDescent="0.25">
      <c r="A22" s="560"/>
      <c r="B22" s="563"/>
      <c r="C22" s="563"/>
      <c r="D22" s="563"/>
      <c r="E22" s="566"/>
      <c r="F22" s="566"/>
      <c r="G22" s="566"/>
      <c r="H22" s="572"/>
      <c r="I22" s="575"/>
      <c r="J22" s="584"/>
      <c r="K22" s="581"/>
      <c r="L22" s="581"/>
      <c r="M22" s="578"/>
      <c r="N22" s="581"/>
      <c r="O22" s="569"/>
      <c r="P22" s="569"/>
      <c r="Q22" s="569"/>
      <c r="R22" s="569"/>
      <c r="S22" s="569"/>
      <c r="T22" s="569"/>
      <c r="U22" s="569"/>
      <c r="V22" s="35"/>
      <c r="W22" s="35"/>
    </row>
    <row r="23" spans="1:177" x14ac:dyDescent="0.25">
      <c r="A23" s="560"/>
      <c r="B23" s="563"/>
      <c r="C23" s="563"/>
      <c r="D23" s="563"/>
      <c r="E23" s="566"/>
      <c r="F23" s="566"/>
      <c r="G23" s="566"/>
      <c r="H23" s="572"/>
      <c r="I23" s="575"/>
      <c r="J23" s="584"/>
      <c r="K23" s="581"/>
      <c r="L23" s="581"/>
      <c r="M23" s="578"/>
      <c r="N23" s="581"/>
      <c r="O23" s="569"/>
      <c r="P23" s="569"/>
      <c r="Q23" s="569"/>
      <c r="R23" s="569"/>
      <c r="S23" s="569"/>
      <c r="T23" s="569"/>
      <c r="U23" s="569"/>
      <c r="V23" s="35"/>
      <c r="W23" s="35"/>
    </row>
    <row r="24" spans="1:177" ht="307.5" customHeight="1" thickBot="1" x14ac:dyDescent="0.3">
      <c r="A24" s="561"/>
      <c r="B24" s="564"/>
      <c r="C24" s="564"/>
      <c r="D24" s="564"/>
      <c r="E24" s="567"/>
      <c r="F24" s="567"/>
      <c r="G24" s="567"/>
      <c r="H24" s="573"/>
      <c r="I24" s="576"/>
      <c r="J24" s="585"/>
      <c r="K24" s="582"/>
      <c r="L24" s="582"/>
      <c r="M24" s="579"/>
      <c r="N24" s="582"/>
      <c r="O24" s="570"/>
      <c r="P24" s="570"/>
      <c r="Q24" s="570"/>
      <c r="R24" s="570"/>
      <c r="S24" s="570"/>
      <c r="T24" s="570"/>
      <c r="U24" s="570"/>
      <c r="V24" s="35"/>
      <c r="W24" s="35"/>
    </row>
    <row r="25" spans="1:177" ht="15" customHeight="1" x14ac:dyDescent="0.25">
      <c r="A25" s="559">
        <f>'Mapa Final'!A25</f>
        <v>4</v>
      </c>
      <c r="B25" s="562" t="str">
        <f>'Mapa Final'!B25</f>
        <v xml:space="preserve">Errores o inconsistencia en la información entregada a las partes interesadas.
</v>
      </c>
      <c r="C25" s="562" t="str">
        <f>'Mapa Final'!C25</f>
        <v>Afectación en la Prestación del Servicio de Justicia</v>
      </c>
      <c r="D25" s="562" t="str">
        <f>'Mapa Final'!D25</f>
        <v xml:space="preserve">1. Errores humanos tales como cambiar o invertir letras, números y cualquier dato importante para busquedas, en nombres, cédulas, CUI, NI, etc. al registrar información en los aplicativos Justicia XXI, aplicativos para elaboración de Comunicaciones, Sistema de estadisticas SIERJU-BI y otros.
2. Falta de control y verificación de la información registrada.
3. Falta de comunicación asertiva con los usuarios internos.
</v>
      </c>
      <c r="E25" s="565" t="str">
        <f>'Mapa Final'!E25</f>
        <v>Falta de control y verificación de la información registrada.</v>
      </c>
      <c r="F25" s="565" t="str">
        <f>'Mapa Final'!F25</f>
        <v>Posibilidad de afectación en la prestación del servicio de Justicia debido a la falta de control y verificación de la información registrada.</v>
      </c>
      <c r="G25" s="565" t="str">
        <f>'Mapa Final'!G25</f>
        <v>Usuarios, productos y prácticas organizacionales</v>
      </c>
      <c r="H25" s="571" t="str">
        <f>'Mapa Final'!I25</f>
        <v>Muy Alta</v>
      </c>
      <c r="I25" s="574" t="str">
        <f>'Mapa Final'!L25</f>
        <v>Moderado</v>
      </c>
      <c r="J25" s="583" t="str">
        <f>'Mapa Final'!N25</f>
        <v xml:space="preserve">Alto </v>
      </c>
      <c r="K25" s="580" t="str">
        <f>'Mapa Final'!AA25</f>
        <v>Media</v>
      </c>
      <c r="L25" s="580" t="str">
        <f>'Mapa Final'!AE25</f>
        <v>Moderado</v>
      </c>
      <c r="M25" s="577" t="str">
        <f>'Mapa Final'!AG25</f>
        <v>Moderado</v>
      </c>
      <c r="N25" s="580" t="str">
        <f>'Mapa Final'!AH25</f>
        <v>Evitar</v>
      </c>
      <c r="O25" s="568"/>
      <c r="P25" s="568"/>
      <c r="Q25" s="568"/>
      <c r="R25" s="568"/>
      <c r="S25" s="568"/>
      <c r="T25" s="568"/>
      <c r="U25" s="568"/>
    </row>
    <row r="26" spans="1:177" x14ac:dyDescent="0.25">
      <c r="A26" s="560"/>
      <c r="B26" s="563"/>
      <c r="C26" s="563"/>
      <c r="D26" s="563"/>
      <c r="E26" s="566"/>
      <c r="F26" s="566"/>
      <c r="G26" s="566"/>
      <c r="H26" s="572"/>
      <c r="I26" s="575"/>
      <c r="J26" s="584"/>
      <c r="K26" s="581"/>
      <c r="L26" s="581"/>
      <c r="M26" s="578"/>
      <c r="N26" s="581"/>
      <c r="O26" s="569"/>
      <c r="P26" s="569"/>
      <c r="Q26" s="569"/>
      <c r="R26" s="569"/>
      <c r="S26" s="569"/>
      <c r="T26" s="569"/>
      <c r="U26" s="569"/>
    </row>
    <row r="27" spans="1:177" x14ac:dyDescent="0.25">
      <c r="A27" s="560"/>
      <c r="B27" s="563"/>
      <c r="C27" s="563"/>
      <c r="D27" s="563"/>
      <c r="E27" s="566"/>
      <c r="F27" s="566"/>
      <c r="G27" s="566"/>
      <c r="H27" s="572"/>
      <c r="I27" s="575"/>
      <c r="J27" s="584"/>
      <c r="K27" s="581"/>
      <c r="L27" s="581"/>
      <c r="M27" s="578"/>
      <c r="N27" s="581"/>
      <c r="O27" s="569"/>
      <c r="P27" s="569"/>
      <c r="Q27" s="569"/>
      <c r="R27" s="569"/>
      <c r="S27" s="569"/>
      <c r="T27" s="569"/>
      <c r="U27" s="569"/>
    </row>
    <row r="28" spans="1:177" x14ac:dyDescent="0.25">
      <c r="A28" s="560"/>
      <c r="B28" s="563"/>
      <c r="C28" s="563"/>
      <c r="D28" s="563"/>
      <c r="E28" s="566"/>
      <c r="F28" s="566"/>
      <c r="G28" s="566"/>
      <c r="H28" s="572"/>
      <c r="I28" s="575"/>
      <c r="J28" s="584"/>
      <c r="K28" s="581"/>
      <c r="L28" s="581"/>
      <c r="M28" s="578"/>
      <c r="N28" s="581"/>
      <c r="O28" s="569"/>
      <c r="P28" s="569"/>
      <c r="Q28" s="569"/>
      <c r="R28" s="569"/>
      <c r="S28" s="569"/>
      <c r="T28" s="569"/>
      <c r="U28" s="569"/>
    </row>
    <row r="29" spans="1:177" ht="254.25" customHeight="1" thickBot="1" x14ac:dyDescent="0.3">
      <c r="A29" s="561"/>
      <c r="B29" s="564"/>
      <c r="C29" s="564"/>
      <c r="D29" s="564"/>
      <c r="E29" s="567"/>
      <c r="F29" s="567"/>
      <c r="G29" s="567"/>
      <c r="H29" s="573"/>
      <c r="I29" s="576"/>
      <c r="J29" s="585"/>
      <c r="K29" s="582"/>
      <c r="L29" s="582"/>
      <c r="M29" s="579"/>
      <c r="N29" s="582"/>
      <c r="O29" s="570"/>
      <c r="P29" s="570"/>
      <c r="Q29" s="570"/>
      <c r="R29" s="570"/>
      <c r="S29" s="570"/>
      <c r="T29" s="570"/>
      <c r="U29" s="570"/>
    </row>
    <row r="30" spans="1:177" ht="15" customHeight="1" x14ac:dyDescent="0.25">
      <c r="A30" s="559">
        <f>'Mapa Final'!A30</f>
        <v>5</v>
      </c>
      <c r="B30" s="562" t="str">
        <f>'Mapa Final'!B30</f>
        <v>Inconsistencias en el reparto de procesos</v>
      </c>
      <c r="C30" s="562" t="str">
        <f>'Mapa Final'!C30</f>
        <v>Reputacional (Corrupción)</v>
      </c>
      <c r="D30" s="562" t="str">
        <f>'Mapa Final'!D30</f>
        <v xml:space="preserve">1. Errores en el diligenciamiento del software para realizar el reparto de procesos.
2.Incumplimiento del procedimiento de reparto.
3.Falencia en la verificación y seguimiento a los repartos realizados.
4. Falta de personal para atender el  volúmen de solicitudes recibidas. 
5. Falta de comunicación y oportunidad para actualizar las novedades de los juzgados.
</v>
      </c>
      <c r="E30" s="565" t="str">
        <f>'Mapa Final'!E30</f>
        <v>Falencia en la verificación y seguimiento a los repartos realizados.</v>
      </c>
      <c r="F30" s="565" t="str">
        <f>'Mapa Final'!F30</f>
        <v>Posibilidad de afectación a la reputación y transparencia debido a falencia en la verificación y seguimiento a los repartos realizados.</v>
      </c>
      <c r="G30" s="565" t="str">
        <f>'Mapa Final'!G30</f>
        <v>Ejecución y Administración de Procesos</v>
      </c>
      <c r="H30" s="571" t="str">
        <f>'Mapa Final'!I30</f>
        <v>Muy Alta</v>
      </c>
      <c r="I30" s="574" t="str">
        <f>'Mapa Final'!L30</f>
        <v>Moderado</v>
      </c>
      <c r="J30" s="583" t="str">
        <f>'Mapa Final'!N30</f>
        <v xml:space="preserve">Alto </v>
      </c>
      <c r="K30" s="580" t="str">
        <f>'Mapa Final'!AA30</f>
        <v>Media</v>
      </c>
      <c r="L30" s="580" t="str">
        <f>'Mapa Final'!AE30</f>
        <v>Moderado</v>
      </c>
      <c r="M30" s="577" t="str">
        <f>'Mapa Final'!AG30</f>
        <v>Moderado</v>
      </c>
      <c r="N30" s="580" t="str">
        <f>'Mapa Final'!AH30</f>
        <v>Evitar</v>
      </c>
      <c r="O30" s="568"/>
      <c r="P30" s="568"/>
      <c r="Q30" s="568"/>
      <c r="R30" s="568"/>
      <c r="S30" s="568"/>
      <c r="T30" s="568"/>
      <c r="U30" s="568"/>
    </row>
    <row r="31" spans="1:177" x14ac:dyDescent="0.25">
      <c r="A31" s="560"/>
      <c r="B31" s="563"/>
      <c r="C31" s="563"/>
      <c r="D31" s="563"/>
      <c r="E31" s="566"/>
      <c r="F31" s="566"/>
      <c r="G31" s="566"/>
      <c r="H31" s="572"/>
      <c r="I31" s="575"/>
      <c r="J31" s="584"/>
      <c r="K31" s="581"/>
      <c r="L31" s="581"/>
      <c r="M31" s="578"/>
      <c r="N31" s="581"/>
      <c r="O31" s="569"/>
      <c r="P31" s="569"/>
      <c r="Q31" s="569"/>
      <c r="R31" s="569"/>
      <c r="S31" s="569"/>
      <c r="T31" s="569"/>
      <c r="U31" s="569"/>
    </row>
    <row r="32" spans="1:177" x14ac:dyDescent="0.25">
      <c r="A32" s="560"/>
      <c r="B32" s="563"/>
      <c r="C32" s="563"/>
      <c r="D32" s="563"/>
      <c r="E32" s="566"/>
      <c r="F32" s="566"/>
      <c r="G32" s="566"/>
      <c r="H32" s="572"/>
      <c r="I32" s="575"/>
      <c r="J32" s="584"/>
      <c r="K32" s="581"/>
      <c r="L32" s="581"/>
      <c r="M32" s="578"/>
      <c r="N32" s="581"/>
      <c r="O32" s="569"/>
      <c r="P32" s="569"/>
      <c r="Q32" s="569"/>
      <c r="R32" s="569"/>
      <c r="S32" s="569"/>
      <c r="T32" s="569"/>
      <c r="U32" s="569"/>
    </row>
    <row r="33" spans="1:21" x14ac:dyDescent="0.25">
      <c r="A33" s="560"/>
      <c r="B33" s="563"/>
      <c r="C33" s="563"/>
      <c r="D33" s="563"/>
      <c r="E33" s="566"/>
      <c r="F33" s="566"/>
      <c r="G33" s="566"/>
      <c r="H33" s="572"/>
      <c r="I33" s="575"/>
      <c r="J33" s="584"/>
      <c r="K33" s="581"/>
      <c r="L33" s="581"/>
      <c r="M33" s="578"/>
      <c r="N33" s="581"/>
      <c r="O33" s="569"/>
      <c r="P33" s="569"/>
      <c r="Q33" s="569"/>
      <c r="R33" s="569"/>
      <c r="S33" s="569"/>
      <c r="T33" s="569"/>
      <c r="U33" s="569"/>
    </row>
    <row r="34" spans="1:21" ht="230.25" customHeight="1" thickBot="1" x14ac:dyDescent="0.3">
      <c r="A34" s="561"/>
      <c r="B34" s="564"/>
      <c r="C34" s="564"/>
      <c r="D34" s="564"/>
      <c r="E34" s="567"/>
      <c r="F34" s="567"/>
      <c r="G34" s="567"/>
      <c r="H34" s="573"/>
      <c r="I34" s="576"/>
      <c r="J34" s="585"/>
      <c r="K34" s="582"/>
      <c r="L34" s="582"/>
      <c r="M34" s="579"/>
      <c r="N34" s="582"/>
      <c r="O34" s="570"/>
      <c r="P34" s="570"/>
      <c r="Q34" s="570"/>
      <c r="R34" s="570"/>
      <c r="S34" s="570"/>
      <c r="T34" s="570"/>
      <c r="U34" s="570"/>
    </row>
    <row r="35" spans="1:21" ht="15" customHeight="1" x14ac:dyDescent="0.25">
      <c r="A35" s="559">
        <f>'Mapa Final'!A35</f>
        <v>6</v>
      </c>
      <c r="B35" s="562" t="str">
        <f>'Mapa Final'!B35</f>
        <v>Error en las notificaciones judiicales</v>
      </c>
      <c r="C35" s="562" t="str">
        <f>'Mapa Final'!C35</f>
        <v>Afectación en la Prestación del Servicio de Justicia</v>
      </c>
      <c r="D35" s="562" t="str">
        <f>'Mapa Final'!D35</f>
        <v xml:space="preserve">1. Falta de información pertinente para realizar la notificación.
3. Direcciones físicas o electrónicas  de las partes interesadas erradas. 
4.  Falta de seguimiento y control al cumplimiento efectivo de la actividad asignada.
5. Falta de recursos, medios electrònicos y tecnològicos para el cumplimiento de la actividad.  
 </v>
      </c>
      <c r="E35" s="565" t="str">
        <f>'Mapa Final'!E35</f>
        <v xml:space="preserve">
Falta de información correcta para realizar la notificación oportunamente.
</v>
      </c>
      <c r="F35" s="565" t="str">
        <f>'Mapa Final'!F35</f>
        <v>Posibilidad de afectación en la Prestación del Servicio de Justicia debido a la 
falta de información correcta para realizar la notificación oportunamente.</v>
      </c>
      <c r="G35" s="565" t="str">
        <f>'Mapa Final'!G35</f>
        <v>Usuarios, productos y prácticas organizacionales</v>
      </c>
      <c r="H35" s="571" t="str">
        <f>'Mapa Final'!I35</f>
        <v>Muy Alta</v>
      </c>
      <c r="I35" s="574" t="str">
        <f>'Mapa Final'!L35</f>
        <v>Moderado</v>
      </c>
      <c r="J35" s="583" t="str">
        <f>'Mapa Final'!N35</f>
        <v xml:space="preserve">Alto </v>
      </c>
      <c r="K35" s="580" t="str">
        <f>'Mapa Final'!AA35</f>
        <v>Media</v>
      </c>
      <c r="L35" s="580" t="str">
        <f>'Mapa Final'!AE35</f>
        <v>Moderado</v>
      </c>
      <c r="M35" s="577" t="str">
        <f>'Mapa Final'!AG35</f>
        <v>Moderado</v>
      </c>
      <c r="N35" s="580" t="str">
        <f>'Mapa Final'!AH35</f>
        <v>Evitar</v>
      </c>
      <c r="O35" s="568"/>
      <c r="P35" s="568"/>
      <c r="Q35" s="568"/>
      <c r="R35" s="568"/>
      <c r="S35" s="568"/>
      <c r="T35" s="568"/>
      <c r="U35" s="568"/>
    </row>
    <row r="36" spans="1:21" x14ac:dyDescent="0.25">
      <c r="A36" s="560"/>
      <c r="B36" s="563"/>
      <c r="C36" s="563"/>
      <c r="D36" s="563"/>
      <c r="E36" s="566"/>
      <c r="F36" s="566"/>
      <c r="G36" s="566"/>
      <c r="H36" s="572"/>
      <c r="I36" s="575"/>
      <c r="J36" s="584"/>
      <c r="K36" s="581"/>
      <c r="L36" s="581"/>
      <c r="M36" s="578"/>
      <c r="N36" s="581"/>
      <c r="O36" s="569"/>
      <c r="P36" s="569"/>
      <c r="Q36" s="569"/>
      <c r="R36" s="569"/>
      <c r="S36" s="569"/>
      <c r="T36" s="569"/>
      <c r="U36" s="569"/>
    </row>
    <row r="37" spans="1:21" x14ac:dyDescent="0.25">
      <c r="A37" s="560"/>
      <c r="B37" s="563"/>
      <c r="C37" s="563"/>
      <c r="D37" s="563"/>
      <c r="E37" s="566"/>
      <c r="F37" s="566"/>
      <c r="G37" s="566"/>
      <c r="H37" s="572"/>
      <c r="I37" s="575"/>
      <c r="J37" s="584"/>
      <c r="K37" s="581"/>
      <c r="L37" s="581"/>
      <c r="M37" s="578"/>
      <c r="N37" s="581"/>
      <c r="O37" s="569"/>
      <c r="P37" s="569"/>
      <c r="Q37" s="569"/>
      <c r="R37" s="569"/>
      <c r="S37" s="569"/>
      <c r="T37" s="569"/>
      <c r="U37" s="569"/>
    </row>
    <row r="38" spans="1:21" x14ac:dyDescent="0.25">
      <c r="A38" s="560"/>
      <c r="B38" s="563"/>
      <c r="C38" s="563"/>
      <c r="D38" s="563"/>
      <c r="E38" s="566"/>
      <c r="F38" s="566"/>
      <c r="G38" s="566"/>
      <c r="H38" s="572"/>
      <c r="I38" s="575"/>
      <c r="J38" s="584"/>
      <c r="K38" s="581"/>
      <c r="L38" s="581"/>
      <c r="M38" s="578"/>
      <c r="N38" s="581"/>
      <c r="O38" s="569"/>
      <c r="P38" s="569"/>
      <c r="Q38" s="569"/>
      <c r="R38" s="569"/>
      <c r="S38" s="569"/>
      <c r="T38" s="569"/>
      <c r="U38" s="569"/>
    </row>
    <row r="39" spans="1:21" ht="234.75" customHeight="1" thickBot="1" x14ac:dyDescent="0.3">
      <c r="A39" s="561"/>
      <c r="B39" s="564"/>
      <c r="C39" s="564"/>
      <c r="D39" s="564"/>
      <c r="E39" s="567"/>
      <c r="F39" s="567"/>
      <c r="G39" s="567"/>
      <c r="H39" s="573"/>
      <c r="I39" s="576"/>
      <c r="J39" s="585"/>
      <c r="K39" s="582"/>
      <c r="L39" s="582"/>
      <c r="M39" s="579"/>
      <c r="N39" s="582"/>
      <c r="O39" s="570"/>
      <c r="P39" s="570"/>
      <c r="Q39" s="570"/>
      <c r="R39" s="570"/>
      <c r="S39" s="570"/>
      <c r="T39" s="570"/>
      <c r="U39" s="570"/>
    </row>
    <row r="40" spans="1:21" x14ac:dyDescent="0.25">
      <c r="A40" s="559">
        <f>'Mapa Final'!A40</f>
        <v>7</v>
      </c>
      <c r="B40" s="562" t="str">
        <f>'Mapa Final'!B40</f>
        <v>Pérdida de documentos</v>
      </c>
      <c r="C40" s="562" t="str">
        <f>'Mapa Final'!C40</f>
        <v>Afectación en la Prestación del Servicio de Justicia</v>
      </c>
      <c r="D40" s="562" t="str">
        <f>'Mapa Final'!D40</f>
        <v>1. Falta de implementación del expediente electrónico en todas las dependencias y juzgados.
2.Falta de software institucional estandarizado para la especialidad para el control del archivo de documentos tanto físicos como virtuales.
3.Desconocimiento e inaplicabilidad de las Tablas de Retención Documental (TRD)
4.Volumen excesivo de ingreso de expedientes para el personal asignado,  generando demoras en la organización de los expedientes.
5. Carencia de organización documental</v>
      </c>
      <c r="E40" s="565" t="str">
        <f>'Mapa Final'!E40</f>
        <v>Extravío de documentos temporal o definitivo de los procesos judiciales</v>
      </c>
      <c r="F40" s="565" t="str">
        <f>'Mapa Final'!F40</f>
        <v>Posibilidad de la afectación en la Prestación del Servicio de Justicia debido al extravío de documentos temporal o definitivo de los procesos judiciales</v>
      </c>
      <c r="G40" s="565" t="str">
        <f>'Mapa Final'!G40</f>
        <v>Usuarios, productos y prácticas organizacionales</v>
      </c>
      <c r="H40" s="571" t="str">
        <f>'Mapa Final'!I40</f>
        <v>Muy Alta</v>
      </c>
      <c r="I40" s="574" t="str">
        <f>'Mapa Final'!L40</f>
        <v>Mayor</v>
      </c>
      <c r="J40" s="583" t="str">
        <f>'Mapa Final'!N40</f>
        <v xml:space="preserve">Alto </v>
      </c>
      <c r="K40" s="580" t="str">
        <f>'Mapa Final'!AA40</f>
        <v>Media</v>
      </c>
      <c r="L40" s="580" t="str">
        <f>'Mapa Final'!AE40</f>
        <v>Mayor</v>
      </c>
      <c r="M40" s="577" t="str">
        <f>'Mapa Final'!AG40</f>
        <v xml:space="preserve">Alto </v>
      </c>
      <c r="N40" s="580" t="str">
        <f>'Mapa Final'!AH40</f>
        <v>Evitar</v>
      </c>
      <c r="O40" s="568"/>
      <c r="P40" s="568"/>
      <c r="Q40" s="568"/>
      <c r="R40" s="568"/>
      <c r="S40" s="568"/>
      <c r="T40" s="568"/>
      <c r="U40" s="568"/>
    </row>
    <row r="41" spans="1:21" x14ac:dyDescent="0.25">
      <c r="A41" s="560"/>
      <c r="B41" s="563"/>
      <c r="C41" s="563"/>
      <c r="D41" s="563"/>
      <c r="E41" s="566"/>
      <c r="F41" s="566"/>
      <c r="G41" s="566"/>
      <c r="H41" s="572"/>
      <c r="I41" s="575"/>
      <c r="J41" s="584"/>
      <c r="K41" s="581"/>
      <c r="L41" s="581"/>
      <c r="M41" s="578"/>
      <c r="N41" s="581"/>
      <c r="O41" s="569"/>
      <c r="P41" s="569"/>
      <c r="Q41" s="569"/>
      <c r="R41" s="569"/>
      <c r="S41" s="569"/>
      <c r="T41" s="569"/>
      <c r="U41" s="569"/>
    </row>
    <row r="42" spans="1:21" x14ac:dyDescent="0.25">
      <c r="A42" s="560"/>
      <c r="B42" s="563"/>
      <c r="C42" s="563"/>
      <c r="D42" s="563"/>
      <c r="E42" s="566"/>
      <c r="F42" s="566"/>
      <c r="G42" s="566"/>
      <c r="H42" s="572"/>
      <c r="I42" s="575"/>
      <c r="J42" s="584"/>
      <c r="K42" s="581"/>
      <c r="L42" s="581"/>
      <c r="M42" s="578"/>
      <c r="N42" s="581"/>
      <c r="O42" s="569"/>
      <c r="P42" s="569"/>
      <c r="Q42" s="569"/>
      <c r="R42" s="569"/>
      <c r="S42" s="569"/>
      <c r="T42" s="569"/>
      <c r="U42" s="569"/>
    </row>
    <row r="43" spans="1:21" x14ac:dyDescent="0.25">
      <c r="A43" s="560"/>
      <c r="B43" s="563"/>
      <c r="C43" s="563"/>
      <c r="D43" s="563"/>
      <c r="E43" s="566"/>
      <c r="F43" s="566"/>
      <c r="G43" s="566"/>
      <c r="H43" s="572"/>
      <c r="I43" s="575"/>
      <c r="J43" s="584"/>
      <c r="K43" s="581"/>
      <c r="L43" s="581"/>
      <c r="M43" s="578"/>
      <c r="N43" s="581"/>
      <c r="O43" s="569"/>
      <c r="P43" s="569"/>
      <c r="Q43" s="569"/>
      <c r="R43" s="569"/>
      <c r="S43" s="569"/>
      <c r="T43" s="569"/>
      <c r="U43" s="569"/>
    </row>
    <row r="44" spans="1:21" ht="194.25" customHeight="1" thickBot="1" x14ac:dyDescent="0.3">
      <c r="A44" s="561"/>
      <c r="B44" s="564"/>
      <c r="C44" s="564"/>
      <c r="D44" s="564"/>
      <c r="E44" s="567"/>
      <c r="F44" s="567"/>
      <c r="G44" s="567"/>
      <c r="H44" s="573"/>
      <c r="I44" s="576"/>
      <c r="J44" s="585"/>
      <c r="K44" s="582"/>
      <c r="L44" s="582"/>
      <c r="M44" s="579"/>
      <c r="N44" s="582"/>
      <c r="O44" s="570"/>
      <c r="P44" s="570"/>
      <c r="Q44" s="570"/>
      <c r="R44" s="570"/>
      <c r="S44" s="570"/>
      <c r="T44" s="570"/>
      <c r="U44" s="570"/>
    </row>
    <row r="45" spans="1:21" x14ac:dyDescent="0.25">
      <c r="A45" s="559">
        <f>'Mapa Final'!A45</f>
        <v>8</v>
      </c>
      <c r="B45" s="562" t="str">
        <f>'Mapa Final'!B45</f>
        <v>Corrupción</v>
      </c>
      <c r="C45" s="562" t="str">
        <f>'Mapa Final'!C45</f>
        <v>Reputacional (Corrupción)</v>
      </c>
      <c r="D45" s="562" t="str">
        <f>'Mapa Final'!D45</f>
        <v xml:space="preserve">1.Insuficientes programas de capacitación para la toma de conciencia debido al desconocimiento de l ley antisoborno (ISO 37001:2016) y   de los  valores y principios propios de la entidad.
2. Desconocimiento del Código de Etica y Buen Gobierno.    
3.Carencia de valores, etica, compromiso  y transparencia de algunos servidores.
4.Deficiencia del control y seguimiento de la gestión ejercida por los servidores judiciales.
5.Obtención de beneficios propios </v>
      </c>
      <c r="E45" s="565" t="str">
        <f>'Mapa Final'!E45</f>
        <v xml:space="preserve">Carencia de valores, etica, compromiso  y transparencia de algunos servidores. </v>
      </c>
      <c r="F45" s="565" t="str">
        <f>'Mapa Final'!F45</f>
        <v>Posibilidad de actos indebidos de  los servidores judiciales debido a  la carencia  de valores, etica, compromiso  y transparencia de algunos servidores.</v>
      </c>
      <c r="G45" s="565" t="str">
        <f>'Mapa Final'!G45</f>
        <v>Fraude Interno</v>
      </c>
      <c r="H45" s="571" t="str">
        <f>'Mapa Final'!I45</f>
        <v>Muy Alta</v>
      </c>
      <c r="I45" s="574" t="str">
        <f>'Mapa Final'!L45</f>
        <v>Mayor</v>
      </c>
      <c r="J45" s="583" t="str">
        <f>'Mapa Final'!N45</f>
        <v xml:space="preserve">Alto </v>
      </c>
      <c r="K45" s="580" t="str">
        <f>'Mapa Final'!AA45</f>
        <v>Media</v>
      </c>
      <c r="L45" s="580" t="str">
        <f>'Mapa Final'!AE45</f>
        <v>Mayor</v>
      </c>
      <c r="M45" s="577" t="str">
        <f>'Mapa Final'!AG45</f>
        <v xml:space="preserve">Alto </v>
      </c>
      <c r="N45" s="580" t="str">
        <f>'Mapa Final'!AH45</f>
        <v>Evitar</v>
      </c>
      <c r="O45" s="568"/>
      <c r="P45" s="568"/>
      <c r="Q45" s="568"/>
      <c r="R45" s="568"/>
      <c r="S45" s="568"/>
      <c r="T45" s="568"/>
      <c r="U45" s="568"/>
    </row>
    <row r="46" spans="1:21" x14ac:dyDescent="0.25">
      <c r="A46" s="560"/>
      <c r="B46" s="563"/>
      <c r="C46" s="563"/>
      <c r="D46" s="563"/>
      <c r="E46" s="566"/>
      <c r="F46" s="566"/>
      <c r="G46" s="566"/>
      <c r="H46" s="572"/>
      <c r="I46" s="575"/>
      <c r="J46" s="584"/>
      <c r="K46" s="581"/>
      <c r="L46" s="581"/>
      <c r="M46" s="578"/>
      <c r="N46" s="581"/>
      <c r="O46" s="569"/>
      <c r="P46" s="569"/>
      <c r="Q46" s="569"/>
      <c r="R46" s="569"/>
      <c r="S46" s="569"/>
      <c r="T46" s="569"/>
      <c r="U46" s="569"/>
    </row>
    <row r="47" spans="1:21" x14ac:dyDescent="0.25">
      <c r="A47" s="560"/>
      <c r="B47" s="563"/>
      <c r="C47" s="563"/>
      <c r="D47" s="563"/>
      <c r="E47" s="566"/>
      <c r="F47" s="566"/>
      <c r="G47" s="566"/>
      <c r="H47" s="572"/>
      <c r="I47" s="575"/>
      <c r="J47" s="584"/>
      <c r="K47" s="581"/>
      <c r="L47" s="581"/>
      <c r="M47" s="578"/>
      <c r="N47" s="581"/>
      <c r="O47" s="569"/>
      <c r="P47" s="569"/>
      <c r="Q47" s="569"/>
      <c r="R47" s="569"/>
      <c r="S47" s="569"/>
      <c r="T47" s="569"/>
      <c r="U47" s="569"/>
    </row>
    <row r="48" spans="1:21" x14ac:dyDescent="0.25">
      <c r="A48" s="560"/>
      <c r="B48" s="563"/>
      <c r="C48" s="563"/>
      <c r="D48" s="563"/>
      <c r="E48" s="566"/>
      <c r="F48" s="566"/>
      <c r="G48" s="566"/>
      <c r="H48" s="572"/>
      <c r="I48" s="575"/>
      <c r="J48" s="584"/>
      <c r="K48" s="581"/>
      <c r="L48" s="581"/>
      <c r="M48" s="578"/>
      <c r="N48" s="581"/>
      <c r="O48" s="569"/>
      <c r="P48" s="569"/>
      <c r="Q48" s="569"/>
      <c r="R48" s="569"/>
      <c r="S48" s="569"/>
      <c r="T48" s="569"/>
      <c r="U48" s="569"/>
    </row>
    <row r="49" spans="1:21" ht="188.25" customHeight="1" thickBot="1" x14ac:dyDescent="0.3">
      <c r="A49" s="561"/>
      <c r="B49" s="564"/>
      <c r="C49" s="564"/>
      <c r="D49" s="564"/>
      <c r="E49" s="567"/>
      <c r="F49" s="567"/>
      <c r="G49" s="567"/>
      <c r="H49" s="573"/>
      <c r="I49" s="576"/>
      <c r="J49" s="585"/>
      <c r="K49" s="582"/>
      <c r="L49" s="582"/>
      <c r="M49" s="579"/>
      <c r="N49" s="582"/>
      <c r="O49" s="570"/>
      <c r="P49" s="570"/>
      <c r="Q49" s="570"/>
      <c r="R49" s="570"/>
      <c r="S49" s="570"/>
      <c r="T49" s="570"/>
      <c r="U49" s="570"/>
    </row>
    <row r="50" spans="1:21" x14ac:dyDescent="0.25">
      <c r="A50" s="559">
        <f>'Mapa Final'!A50</f>
        <v>9</v>
      </c>
      <c r="B50" s="562" t="str">
        <f>'Mapa Final'!B50</f>
        <v>Interrupción o demora en el Servicio Público de Administrar  Justicia</v>
      </c>
      <c r="C50" s="562" t="str">
        <f>'Mapa Final'!C50</f>
        <v>Afectación en la Prestación del Servicio de Justicia</v>
      </c>
      <c r="D50" s="562" t="str">
        <f>'Mapa Final'!D50</f>
        <v>1. Paro por sindicato
2. Huelgas, protestas ciudadana
3. Disturbios o hechos violentos
4.Pandemia
5.Emergencias Ambientales</v>
      </c>
      <c r="E50" s="565" t="str">
        <f>'Mapa Final'!E50</f>
        <v>Suceso de fuerza mayor que imposibilitan la gestión judicial</v>
      </c>
      <c r="F50" s="565" t="str">
        <f>'Mapa Final'!F50</f>
        <v>Posibilidad de  afectación en la Prestación del Servicio de Justicia debido a un suceso de fuerza mayor que imposibilita la gestión judicial</v>
      </c>
      <c r="G50" s="565" t="str">
        <f>'Mapa Final'!G50</f>
        <v>Usuarios, productos y prácticas organizacionales</v>
      </c>
      <c r="H50" s="571" t="str">
        <f>'Mapa Final'!I50</f>
        <v>Muy Alta</v>
      </c>
      <c r="I50" s="574" t="str">
        <f>'Mapa Final'!L50</f>
        <v>Moderado</v>
      </c>
      <c r="J50" s="583" t="str">
        <f>'Mapa Final'!N50</f>
        <v xml:space="preserve">Alto </v>
      </c>
      <c r="K50" s="580" t="str">
        <f>'Mapa Final'!AA50</f>
        <v>Media</v>
      </c>
      <c r="L50" s="580" t="str">
        <f>'Mapa Final'!AE50</f>
        <v>Moderado</v>
      </c>
      <c r="M50" s="577" t="str">
        <f>'Mapa Final'!AG50</f>
        <v>Moderado</v>
      </c>
      <c r="N50" s="580" t="str">
        <f>'Mapa Final'!AH50</f>
        <v>Aceptar</v>
      </c>
      <c r="O50" s="568"/>
      <c r="P50" s="568"/>
      <c r="Q50" s="568"/>
      <c r="R50" s="568"/>
      <c r="S50" s="568"/>
      <c r="T50" s="568"/>
      <c r="U50" s="568"/>
    </row>
    <row r="51" spans="1:21" x14ac:dyDescent="0.25">
      <c r="A51" s="560"/>
      <c r="B51" s="563"/>
      <c r="C51" s="563"/>
      <c r="D51" s="563"/>
      <c r="E51" s="566"/>
      <c r="F51" s="566"/>
      <c r="G51" s="566"/>
      <c r="H51" s="572"/>
      <c r="I51" s="575"/>
      <c r="J51" s="584"/>
      <c r="K51" s="581"/>
      <c r="L51" s="581"/>
      <c r="M51" s="578"/>
      <c r="N51" s="581"/>
      <c r="O51" s="569"/>
      <c r="P51" s="569"/>
      <c r="Q51" s="569"/>
      <c r="R51" s="569"/>
      <c r="S51" s="569"/>
      <c r="T51" s="569"/>
      <c r="U51" s="569"/>
    </row>
    <row r="52" spans="1:21" x14ac:dyDescent="0.25">
      <c r="A52" s="560"/>
      <c r="B52" s="563"/>
      <c r="C52" s="563"/>
      <c r="D52" s="563"/>
      <c r="E52" s="566"/>
      <c r="F52" s="566"/>
      <c r="G52" s="566"/>
      <c r="H52" s="572"/>
      <c r="I52" s="575"/>
      <c r="J52" s="584"/>
      <c r="K52" s="581"/>
      <c r="L52" s="581"/>
      <c r="M52" s="578"/>
      <c r="N52" s="581"/>
      <c r="O52" s="569"/>
      <c r="P52" s="569"/>
      <c r="Q52" s="569"/>
      <c r="R52" s="569"/>
      <c r="S52" s="569"/>
      <c r="T52" s="569"/>
      <c r="U52" s="569"/>
    </row>
    <row r="53" spans="1:21" x14ac:dyDescent="0.25">
      <c r="A53" s="560"/>
      <c r="B53" s="563"/>
      <c r="C53" s="563"/>
      <c r="D53" s="563"/>
      <c r="E53" s="566"/>
      <c r="F53" s="566"/>
      <c r="G53" s="566"/>
      <c r="H53" s="572"/>
      <c r="I53" s="575"/>
      <c r="J53" s="584"/>
      <c r="K53" s="581"/>
      <c r="L53" s="581"/>
      <c r="M53" s="578"/>
      <c r="N53" s="581"/>
      <c r="O53" s="569"/>
      <c r="P53" s="569"/>
      <c r="Q53" s="569"/>
      <c r="R53" s="569"/>
      <c r="S53" s="569"/>
      <c r="T53" s="569"/>
      <c r="U53" s="569"/>
    </row>
    <row r="54" spans="1:21" ht="56.25" customHeight="1" thickBot="1" x14ac:dyDescent="0.3">
      <c r="A54" s="561"/>
      <c r="B54" s="564"/>
      <c r="C54" s="564"/>
      <c r="D54" s="564"/>
      <c r="E54" s="567"/>
      <c r="F54" s="567"/>
      <c r="G54" s="567"/>
      <c r="H54" s="573"/>
      <c r="I54" s="576"/>
      <c r="J54" s="585"/>
      <c r="K54" s="582"/>
      <c r="L54" s="582"/>
      <c r="M54" s="579"/>
      <c r="N54" s="582"/>
      <c r="O54" s="570"/>
      <c r="P54" s="570"/>
      <c r="Q54" s="570"/>
      <c r="R54" s="570"/>
      <c r="S54" s="570"/>
      <c r="T54" s="570"/>
      <c r="U54" s="570"/>
    </row>
    <row r="55" spans="1:21" x14ac:dyDescent="0.25">
      <c r="A55" s="559">
        <f>'Mapa Final'!A55</f>
        <v>10</v>
      </c>
      <c r="B55" s="562" t="str">
        <f>'Mapa Final'!B55</f>
        <v>Inaplicabilidad de la normavidad ambiental vigente</v>
      </c>
      <c r="C55" s="562" t="str">
        <f>'Mapa Final'!C55</f>
        <v>Afectación Ambiental</v>
      </c>
      <c r="D55" s="562" t="str">
        <f>'Mapa Final'!D55</f>
        <v>1. Falta de socialización del Acuerdo PSAA14-10160. 
2.Baja participación de los funcionarios y servidores judiciales en las actividades de formación en el Sistema de Gestión Ambiental
3.Uso de correos no institucionales, que no permiten la llegada de campañas enviadas por correos masivos
4.  Poco compromiso en la aplicabilidad y formación de la cultura ambiental
5. Carencia del liderazgo en el Sistema de Gestión Ambiental</v>
      </c>
      <c r="E55" s="565" t="str">
        <f>'Mapa Final'!E55</f>
        <v>Desconocimiento de los lineamientos ambientales y normatividad vigente ambiental</v>
      </c>
      <c r="F55" s="565" t="str">
        <f>'Mapa Final'!F55</f>
        <v>Posibilidad de afectación ambiental debido al desconocimiento de las lineamientos ambientales y normatividad vigente ambiental</v>
      </c>
      <c r="G55" s="565" t="str">
        <f>'Mapa Final'!G55</f>
        <v>Eventos Ambientales Internos</v>
      </c>
      <c r="H55" s="571" t="str">
        <f>'Mapa Final'!I55</f>
        <v>Alta</v>
      </c>
      <c r="I55" s="574" t="str">
        <f>'Mapa Final'!L55</f>
        <v>Moderado</v>
      </c>
      <c r="J55" s="583" t="str">
        <f>'Mapa Final'!N55</f>
        <v xml:space="preserve">Alto </v>
      </c>
      <c r="K55" s="580" t="str">
        <f>'Mapa Final'!AA55</f>
        <v>Media</v>
      </c>
      <c r="L55" s="580" t="str">
        <f>'Mapa Final'!AE55</f>
        <v>Moderado</v>
      </c>
      <c r="M55" s="577" t="str">
        <f>'Mapa Final'!AG55</f>
        <v>Moderado</v>
      </c>
      <c r="N55" s="580" t="str">
        <f>'Mapa Final'!AH55</f>
        <v>Evitar</v>
      </c>
      <c r="O55" s="568"/>
      <c r="P55" s="568"/>
      <c r="Q55" s="568"/>
      <c r="R55" s="568"/>
      <c r="S55" s="568"/>
      <c r="T55" s="568"/>
      <c r="U55" s="568"/>
    </row>
    <row r="56" spans="1:21" x14ac:dyDescent="0.25">
      <c r="A56" s="560"/>
      <c r="B56" s="563"/>
      <c r="C56" s="563"/>
      <c r="D56" s="563"/>
      <c r="E56" s="566"/>
      <c r="F56" s="566"/>
      <c r="G56" s="566"/>
      <c r="H56" s="572"/>
      <c r="I56" s="575"/>
      <c r="J56" s="584"/>
      <c r="K56" s="581"/>
      <c r="L56" s="581"/>
      <c r="M56" s="578"/>
      <c r="N56" s="581"/>
      <c r="O56" s="569"/>
      <c r="P56" s="569"/>
      <c r="Q56" s="569"/>
      <c r="R56" s="569"/>
      <c r="S56" s="569"/>
      <c r="T56" s="569"/>
      <c r="U56" s="569"/>
    </row>
    <row r="57" spans="1:21" x14ac:dyDescent="0.25">
      <c r="A57" s="560"/>
      <c r="B57" s="563"/>
      <c r="C57" s="563"/>
      <c r="D57" s="563"/>
      <c r="E57" s="566"/>
      <c r="F57" s="566"/>
      <c r="G57" s="566"/>
      <c r="H57" s="572"/>
      <c r="I57" s="575"/>
      <c r="J57" s="584"/>
      <c r="K57" s="581"/>
      <c r="L57" s="581"/>
      <c r="M57" s="578"/>
      <c r="N57" s="581"/>
      <c r="O57" s="569"/>
      <c r="P57" s="569"/>
      <c r="Q57" s="569"/>
      <c r="R57" s="569"/>
      <c r="S57" s="569"/>
      <c r="T57" s="569"/>
      <c r="U57" s="569"/>
    </row>
    <row r="58" spans="1:21" x14ac:dyDescent="0.25">
      <c r="A58" s="560"/>
      <c r="B58" s="563"/>
      <c r="C58" s="563"/>
      <c r="D58" s="563"/>
      <c r="E58" s="566"/>
      <c r="F58" s="566"/>
      <c r="G58" s="566"/>
      <c r="H58" s="572"/>
      <c r="I58" s="575"/>
      <c r="J58" s="584"/>
      <c r="K58" s="581"/>
      <c r="L58" s="581"/>
      <c r="M58" s="578"/>
      <c r="N58" s="581"/>
      <c r="O58" s="569"/>
      <c r="P58" s="569"/>
      <c r="Q58" s="569"/>
      <c r="R58" s="569"/>
      <c r="S58" s="569"/>
      <c r="T58" s="569"/>
      <c r="U58" s="569"/>
    </row>
    <row r="59" spans="1:21" ht="159.75" customHeight="1" thickBot="1" x14ac:dyDescent="0.3">
      <c r="A59" s="561"/>
      <c r="B59" s="564"/>
      <c r="C59" s="564"/>
      <c r="D59" s="564"/>
      <c r="E59" s="567"/>
      <c r="F59" s="567"/>
      <c r="G59" s="567"/>
      <c r="H59" s="573"/>
      <c r="I59" s="576"/>
      <c r="J59" s="585"/>
      <c r="K59" s="582"/>
      <c r="L59" s="582"/>
      <c r="M59" s="579"/>
      <c r="N59" s="582"/>
      <c r="O59" s="570"/>
      <c r="P59" s="570"/>
      <c r="Q59" s="570"/>
      <c r="R59" s="570"/>
      <c r="S59" s="570"/>
      <c r="T59" s="570"/>
      <c r="U59" s="570"/>
    </row>
  </sheetData>
  <mergeCells count="229">
    <mergeCell ref="S55:S59"/>
    <mergeCell ref="T55:T59"/>
    <mergeCell ref="U55:U59"/>
    <mergeCell ref="M55:M59"/>
    <mergeCell ref="N55:N59"/>
    <mergeCell ref="O55:O59"/>
    <mergeCell ref="P55:P59"/>
    <mergeCell ref="Q55:Q59"/>
    <mergeCell ref="R55:R59"/>
    <mergeCell ref="G55:G59"/>
    <mergeCell ref="H55:H59"/>
    <mergeCell ref="I55:I59"/>
    <mergeCell ref="J55:J59"/>
    <mergeCell ref="K55:K59"/>
    <mergeCell ref="L55:L59"/>
    <mergeCell ref="A55:A59"/>
    <mergeCell ref="B55:B59"/>
    <mergeCell ref="C55:C59"/>
    <mergeCell ref="D55:D59"/>
    <mergeCell ref="E55:E59"/>
    <mergeCell ref="F55:F59"/>
    <mergeCell ref="R50:R54"/>
    <mergeCell ref="S50:S54"/>
    <mergeCell ref="T50:T54"/>
    <mergeCell ref="U50:U54"/>
    <mergeCell ref="J50:J54"/>
    <mergeCell ref="K50:K54"/>
    <mergeCell ref="L50:L54"/>
    <mergeCell ref="M50:M54"/>
    <mergeCell ref="N50:N54"/>
    <mergeCell ref="O50:O54"/>
    <mergeCell ref="U45:U49"/>
    <mergeCell ref="A50:A54"/>
    <mergeCell ref="B50:B54"/>
    <mergeCell ref="C50:C54"/>
    <mergeCell ref="D50:D54"/>
    <mergeCell ref="E50:E54"/>
    <mergeCell ref="F50:F54"/>
    <mergeCell ref="G50:G54"/>
    <mergeCell ref="H50:H54"/>
    <mergeCell ref="I50:I54"/>
    <mergeCell ref="O45:O49"/>
    <mergeCell ref="P45:P49"/>
    <mergeCell ref="Q45:Q49"/>
    <mergeCell ref="R45:R49"/>
    <mergeCell ref="S45:S49"/>
    <mergeCell ref="T45:T49"/>
    <mergeCell ref="I45:I49"/>
    <mergeCell ref="J45:J49"/>
    <mergeCell ref="K45:K49"/>
    <mergeCell ref="L45:L49"/>
    <mergeCell ref="M45:M49"/>
    <mergeCell ref="N45:N49"/>
    <mergeCell ref="P50:P54"/>
    <mergeCell ref="Q50:Q54"/>
    <mergeCell ref="O40:O44"/>
    <mergeCell ref="P40:P44"/>
    <mergeCell ref="Q40:Q44"/>
    <mergeCell ref="R40:R44"/>
    <mergeCell ref="S40:S44"/>
    <mergeCell ref="H40:H44"/>
    <mergeCell ref="I40:I44"/>
    <mergeCell ref="J40:J44"/>
    <mergeCell ref="K40:K44"/>
    <mergeCell ref="L40:L44"/>
    <mergeCell ref="M40:M44"/>
    <mergeCell ref="A45:A49"/>
    <mergeCell ref="B45:B49"/>
    <mergeCell ref="C45:C49"/>
    <mergeCell ref="D45:D49"/>
    <mergeCell ref="E45:E49"/>
    <mergeCell ref="F45:F49"/>
    <mergeCell ref="G45:G49"/>
    <mergeCell ref="H45:H49"/>
    <mergeCell ref="N40:N44"/>
    <mergeCell ref="U35:U39"/>
    <mergeCell ref="A40:A44"/>
    <mergeCell ref="B40:B44"/>
    <mergeCell ref="C40:C44"/>
    <mergeCell ref="D40:D44"/>
    <mergeCell ref="E40:E44"/>
    <mergeCell ref="F40:F44"/>
    <mergeCell ref="G40:G44"/>
    <mergeCell ref="M35:M39"/>
    <mergeCell ref="N35:N39"/>
    <mergeCell ref="O35:O39"/>
    <mergeCell ref="P35:P39"/>
    <mergeCell ref="Q35:Q39"/>
    <mergeCell ref="R35:R39"/>
    <mergeCell ref="G35:G39"/>
    <mergeCell ref="H35:H39"/>
    <mergeCell ref="I35:I39"/>
    <mergeCell ref="J35:J39"/>
    <mergeCell ref="K35:K39"/>
    <mergeCell ref="L35:L39"/>
    <mergeCell ref="A35:A39"/>
    <mergeCell ref="B35:B39"/>
    <mergeCell ref="T40:T44"/>
    <mergeCell ref="U40:U44"/>
    <mergeCell ref="C35:C39"/>
    <mergeCell ref="D35:D39"/>
    <mergeCell ref="E35:E39"/>
    <mergeCell ref="F35:F39"/>
    <mergeCell ref="P30:P34"/>
    <mergeCell ref="Q30:Q34"/>
    <mergeCell ref="R30:R34"/>
    <mergeCell ref="S30:S34"/>
    <mergeCell ref="T30:T34"/>
    <mergeCell ref="S35:S39"/>
    <mergeCell ref="T35:T39"/>
    <mergeCell ref="U30:U34"/>
    <mergeCell ref="J30:J34"/>
    <mergeCell ref="K30:K34"/>
    <mergeCell ref="L30:L34"/>
    <mergeCell ref="M30:M34"/>
    <mergeCell ref="N30:N34"/>
    <mergeCell ref="O30:O34"/>
    <mergeCell ref="U25:U29"/>
    <mergeCell ref="A30:A34"/>
    <mergeCell ref="B30:B34"/>
    <mergeCell ref="C30:C34"/>
    <mergeCell ref="D30:D34"/>
    <mergeCell ref="E30:E34"/>
    <mergeCell ref="F30:F34"/>
    <mergeCell ref="G30:G34"/>
    <mergeCell ref="H30:H34"/>
    <mergeCell ref="I30:I34"/>
    <mergeCell ref="O25:O29"/>
    <mergeCell ref="P25:P29"/>
    <mergeCell ref="Q25:Q29"/>
    <mergeCell ref="R25:R29"/>
    <mergeCell ref="S25:S29"/>
    <mergeCell ref="T25:T29"/>
    <mergeCell ref="I25:I29"/>
    <mergeCell ref="J25:J29"/>
    <mergeCell ref="K25:K29"/>
    <mergeCell ref="L25:L29"/>
    <mergeCell ref="M25:M29"/>
    <mergeCell ref="N25:N29"/>
    <mergeCell ref="T20:T24"/>
    <mergeCell ref="U20:U24"/>
    <mergeCell ref="A25:A29"/>
    <mergeCell ref="B25:B29"/>
    <mergeCell ref="C25:C29"/>
    <mergeCell ref="D25:D29"/>
    <mergeCell ref="E25:E29"/>
    <mergeCell ref="F25:F29"/>
    <mergeCell ref="G25:G29"/>
    <mergeCell ref="H25:H29"/>
    <mergeCell ref="N20:N24"/>
    <mergeCell ref="O20:O24"/>
    <mergeCell ref="P20:P24"/>
    <mergeCell ref="Q20:Q24"/>
    <mergeCell ref="R20:R24"/>
    <mergeCell ref="S20:S24"/>
    <mergeCell ref="H20:H24"/>
    <mergeCell ref="I20:I24"/>
    <mergeCell ref="J20:J24"/>
    <mergeCell ref="K20:K24"/>
    <mergeCell ref="L20:L24"/>
    <mergeCell ref="M20:M24"/>
    <mergeCell ref="S15:S19"/>
    <mergeCell ref="T15:T19"/>
    <mergeCell ref="U15:U19"/>
    <mergeCell ref="A20:A24"/>
    <mergeCell ref="B20:B24"/>
    <mergeCell ref="C20:C24"/>
    <mergeCell ref="D20:D24"/>
    <mergeCell ref="E20:E24"/>
    <mergeCell ref="F20:F24"/>
    <mergeCell ref="G20:G24"/>
    <mergeCell ref="M15:M19"/>
    <mergeCell ref="N15:N19"/>
    <mergeCell ref="O15:O19"/>
    <mergeCell ref="P15:P19"/>
    <mergeCell ref="Q15:Q19"/>
    <mergeCell ref="R15:R19"/>
    <mergeCell ref="G15:G19"/>
    <mergeCell ref="H15:H19"/>
    <mergeCell ref="I15:I19"/>
    <mergeCell ref="J15:J19"/>
    <mergeCell ref="K15:K19"/>
    <mergeCell ref="T10:T14"/>
    <mergeCell ref="U10:U14"/>
    <mergeCell ref="A15:A19"/>
    <mergeCell ref="B15:B19"/>
    <mergeCell ref="C15:C19"/>
    <mergeCell ref="D15:D19"/>
    <mergeCell ref="E15:E19"/>
    <mergeCell ref="F15:F19"/>
    <mergeCell ref="L10:L14"/>
    <mergeCell ref="M10:M14"/>
    <mergeCell ref="N10:N14"/>
    <mergeCell ref="O10:O14"/>
    <mergeCell ref="P10:P14"/>
    <mergeCell ref="Q10:Q14"/>
    <mergeCell ref="F10:F14"/>
    <mergeCell ref="G10:G14"/>
    <mergeCell ref="H10:H14"/>
    <mergeCell ref="I10:I14"/>
    <mergeCell ref="J10:J14"/>
    <mergeCell ref="K10:K14"/>
    <mergeCell ref="A9:N9"/>
    <mergeCell ref="A10:A14"/>
    <mergeCell ref="B10:B14"/>
    <mergeCell ref="C10:C14"/>
    <mergeCell ref="D10:D14"/>
    <mergeCell ref="E10:E14"/>
    <mergeCell ref="L15:L19"/>
    <mergeCell ref="R10:R14"/>
    <mergeCell ref="S10:S14"/>
    <mergeCell ref="S1:U3"/>
    <mergeCell ref="A4:C4"/>
    <mergeCell ref="D4:N4"/>
    <mergeCell ref="O4:Q4"/>
    <mergeCell ref="A5:C5"/>
    <mergeCell ref="D5:N5"/>
    <mergeCell ref="A6:C6"/>
    <mergeCell ref="D6:N6"/>
    <mergeCell ref="A7:F7"/>
    <mergeCell ref="H7:J7"/>
    <mergeCell ref="K7:M7"/>
    <mergeCell ref="N7:N8"/>
    <mergeCell ref="A1:C2"/>
    <mergeCell ref="D1:Q3"/>
    <mergeCell ref="O7:O8"/>
    <mergeCell ref="P7:R7"/>
    <mergeCell ref="S7:T7"/>
    <mergeCell ref="U7:U8"/>
  </mergeCells>
  <conditionalFormatting sqref="D8:G8 H7 H60:J1048576 A7:B7">
    <cfRule type="containsText" dxfId="697" priority="713" operator="containsText" text="3- Moderado">
      <formula>NOT(ISERROR(SEARCH("3- Moderado",A7)))</formula>
    </cfRule>
    <cfRule type="containsText" dxfId="696" priority="714" operator="containsText" text="6- Moderado">
      <formula>NOT(ISERROR(SEARCH("6- Moderado",A7)))</formula>
    </cfRule>
    <cfRule type="containsText" dxfId="695" priority="715" operator="containsText" text="4- Moderado">
      <formula>NOT(ISERROR(SEARCH("4- Moderado",A7)))</formula>
    </cfRule>
    <cfRule type="containsText" dxfId="694" priority="716" operator="containsText" text="3- Bajo">
      <formula>NOT(ISERROR(SEARCH("3- Bajo",A7)))</formula>
    </cfRule>
    <cfRule type="containsText" dxfId="693" priority="717" operator="containsText" text="4- Bajo">
      <formula>NOT(ISERROR(SEARCH("4- Bajo",A7)))</formula>
    </cfRule>
    <cfRule type="containsText" dxfId="692" priority="718" operator="containsText" text="1- Bajo">
      <formula>NOT(ISERROR(SEARCH("1- Bajo",A7)))</formula>
    </cfRule>
  </conditionalFormatting>
  <conditionalFormatting sqref="H8:J8">
    <cfRule type="containsText" dxfId="691" priority="706" operator="containsText" text="3- Moderado">
      <formula>NOT(ISERROR(SEARCH("3- Moderado",H8)))</formula>
    </cfRule>
    <cfRule type="containsText" dxfId="690" priority="707" operator="containsText" text="6- Moderado">
      <formula>NOT(ISERROR(SEARCH("6- Moderado",H8)))</formula>
    </cfRule>
    <cfRule type="containsText" dxfId="689" priority="708" operator="containsText" text="4- Moderado">
      <formula>NOT(ISERROR(SEARCH("4- Moderado",H8)))</formula>
    </cfRule>
    <cfRule type="containsText" dxfId="688" priority="709" operator="containsText" text="3- Bajo">
      <formula>NOT(ISERROR(SEARCH("3- Bajo",H8)))</formula>
    </cfRule>
    <cfRule type="containsText" dxfId="687" priority="710" operator="containsText" text="4- Bajo">
      <formula>NOT(ISERROR(SEARCH("4- Bajo",H8)))</formula>
    </cfRule>
    <cfRule type="containsText" dxfId="686" priority="712" operator="containsText" text="1- Bajo">
      <formula>NOT(ISERROR(SEARCH("1- Bajo",H8)))</formula>
    </cfRule>
  </conditionalFormatting>
  <conditionalFormatting sqref="J8 J60:J1048576">
    <cfRule type="containsText" dxfId="685" priority="695" operator="containsText" text="25- Extremo">
      <formula>NOT(ISERROR(SEARCH("25- Extremo",J8)))</formula>
    </cfRule>
    <cfRule type="containsText" dxfId="684" priority="696" operator="containsText" text="20- Extremo">
      <formula>NOT(ISERROR(SEARCH("20- Extremo",J8)))</formula>
    </cfRule>
    <cfRule type="containsText" dxfId="683" priority="697" operator="containsText" text="15- Extremo">
      <formula>NOT(ISERROR(SEARCH("15- Extremo",J8)))</formula>
    </cfRule>
    <cfRule type="containsText" dxfId="682" priority="698" operator="containsText" text="10- Extremo">
      <formula>NOT(ISERROR(SEARCH("10- Extremo",J8)))</formula>
    </cfRule>
    <cfRule type="containsText" dxfId="681" priority="699" operator="containsText" text="5- Extremo">
      <formula>NOT(ISERROR(SEARCH("5- Extremo",J8)))</formula>
    </cfRule>
    <cfRule type="containsText" dxfId="680" priority="700" operator="containsText" text="12- Alto">
      <formula>NOT(ISERROR(SEARCH("12- Alto",J8)))</formula>
    </cfRule>
    <cfRule type="containsText" dxfId="679" priority="701" operator="containsText" text="10- Alto">
      <formula>NOT(ISERROR(SEARCH("10- Alto",J8)))</formula>
    </cfRule>
    <cfRule type="containsText" dxfId="678" priority="702" operator="containsText" text="9- Alto">
      <formula>NOT(ISERROR(SEARCH("9- Alto",J8)))</formula>
    </cfRule>
    <cfRule type="containsText" dxfId="677" priority="703" operator="containsText" text="8- Alto">
      <formula>NOT(ISERROR(SEARCH("8- Alto",J8)))</formula>
    </cfRule>
    <cfRule type="containsText" dxfId="676" priority="704" operator="containsText" text="5- Alto">
      <formula>NOT(ISERROR(SEARCH("5- Alto",J8)))</formula>
    </cfRule>
    <cfRule type="containsText" dxfId="675" priority="705" operator="containsText" text="4- Alto">
      <formula>NOT(ISERROR(SEARCH("4- Alto",J8)))</formula>
    </cfRule>
    <cfRule type="containsText" dxfId="674" priority="711" operator="containsText" text="2- Bajo">
      <formula>NOT(ISERROR(SEARCH("2- Bajo",J8)))</formula>
    </cfRule>
  </conditionalFormatting>
  <conditionalFormatting sqref="K10:L10">
    <cfRule type="containsText" dxfId="673" priority="689" operator="containsText" text="3- Moderado">
      <formula>NOT(ISERROR(SEARCH("3- Moderado",K10)))</formula>
    </cfRule>
    <cfRule type="containsText" dxfId="672" priority="690" operator="containsText" text="6- Moderado">
      <formula>NOT(ISERROR(SEARCH("6- Moderado",K10)))</formula>
    </cfRule>
    <cfRule type="containsText" dxfId="671" priority="691" operator="containsText" text="4- Moderado">
      <formula>NOT(ISERROR(SEARCH("4- Moderado",K10)))</formula>
    </cfRule>
    <cfRule type="containsText" dxfId="670" priority="692" operator="containsText" text="3- Bajo">
      <formula>NOT(ISERROR(SEARCH("3- Bajo",K10)))</formula>
    </cfRule>
    <cfRule type="containsText" dxfId="669" priority="693" operator="containsText" text="4- Bajo">
      <formula>NOT(ISERROR(SEARCH("4- Bajo",K10)))</formula>
    </cfRule>
    <cfRule type="containsText" dxfId="668" priority="694" operator="containsText" text="1- Bajo">
      <formula>NOT(ISERROR(SEARCH("1- Bajo",K10)))</formula>
    </cfRule>
  </conditionalFormatting>
  <conditionalFormatting sqref="H10:I10">
    <cfRule type="containsText" dxfId="667" priority="683" operator="containsText" text="3- Moderado">
      <formula>NOT(ISERROR(SEARCH("3- Moderado",H10)))</formula>
    </cfRule>
    <cfRule type="containsText" dxfId="666" priority="684" operator="containsText" text="6- Moderado">
      <formula>NOT(ISERROR(SEARCH("6- Moderado",H10)))</formula>
    </cfRule>
    <cfRule type="containsText" dxfId="665" priority="685" operator="containsText" text="4- Moderado">
      <formula>NOT(ISERROR(SEARCH("4- Moderado",H10)))</formula>
    </cfRule>
    <cfRule type="containsText" dxfId="664" priority="686" operator="containsText" text="3- Bajo">
      <formula>NOT(ISERROR(SEARCH("3- Bajo",H10)))</formula>
    </cfRule>
    <cfRule type="containsText" dxfId="663" priority="687" operator="containsText" text="4- Bajo">
      <formula>NOT(ISERROR(SEARCH("4- Bajo",H10)))</formula>
    </cfRule>
    <cfRule type="containsText" dxfId="662" priority="688" operator="containsText" text="1- Bajo">
      <formula>NOT(ISERROR(SEARCH("1- Bajo",H10)))</formula>
    </cfRule>
  </conditionalFormatting>
  <conditionalFormatting sqref="A10 C10:E10">
    <cfRule type="containsText" dxfId="661" priority="677" operator="containsText" text="3- Moderado">
      <formula>NOT(ISERROR(SEARCH("3- Moderado",A10)))</formula>
    </cfRule>
    <cfRule type="containsText" dxfId="660" priority="678" operator="containsText" text="6- Moderado">
      <formula>NOT(ISERROR(SEARCH("6- Moderado",A10)))</formula>
    </cfRule>
    <cfRule type="containsText" dxfId="659" priority="679" operator="containsText" text="4- Moderado">
      <formula>NOT(ISERROR(SEARCH("4- Moderado",A10)))</formula>
    </cfRule>
    <cfRule type="containsText" dxfId="658" priority="680" operator="containsText" text="3- Bajo">
      <formula>NOT(ISERROR(SEARCH("3- Bajo",A10)))</formula>
    </cfRule>
    <cfRule type="containsText" dxfId="657" priority="681" operator="containsText" text="4- Bajo">
      <formula>NOT(ISERROR(SEARCH("4- Bajo",A10)))</formula>
    </cfRule>
    <cfRule type="containsText" dxfId="656" priority="682" operator="containsText" text="1- Bajo">
      <formula>NOT(ISERROR(SEARCH("1- Bajo",A10)))</formula>
    </cfRule>
  </conditionalFormatting>
  <conditionalFormatting sqref="F10:G10">
    <cfRule type="containsText" dxfId="655" priority="671" operator="containsText" text="3- Moderado">
      <formula>NOT(ISERROR(SEARCH("3- Moderado",F10)))</formula>
    </cfRule>
    <cfRule type="containsText" dxfId="654" priority="672" operator="containsText" text="6- Moderado">
      <formula>NOT(ISERROR(SEARCH("6- Moderado",F10)))</formula>
    </cfRule>
    <cfRule type="containsText" dxfId="653" priority="673" operator="containsText" text="4- Moderado">
      <formula>NOT(ISERROR(SEARCH("4- Moderado",F10)))</formula>
    </cfRule>
    <cfRule type="containsText" dxfId="652" priority="674" operator="containsText" text="3- Bajo">
      <formula>NOT(ISERROR(SEARCH("3- Bajo",F10)))</formula>
    </cfRule>
    <cfRule type="containsText" dxfId="651" priority="675" operator="containsText" text="4- Bajo">
      <formula>NOT(ISERROR(SEARCH("4- Bajo",F10)))</formula>
    </cfRule>
    <cfRule type="containsText" dxfId="650" priority="676" operator="containsText" text="1- Bajo">
      <formula>NOT(ISERROR(SEARCH("1- Bajo",F10)))</formula>
    </cfRule>
  </conditionalFormatting>
  <conditionalFormatting sqref="K8">
    <cfRule type="containsText" dxfId="649" priority="665" operator="containsText" text="3- Moderado">
      <formula>NOT(ISERROR(SEARCH("3- Moderado",K8)))</formula>
    </cfRule>
    <cfRule type="containsText" dxfId="648" priority="666" operator="containsText" text="6- Moderado">
      <formula>NOT(ISERROR(SEARCH("6- Moderado",K8)))</formula>
    </cfRule>
    <cfRule type="containsText" dxfId="647" priority="667" operator="containsText" text="4- Moderado">
      <formula>NOT(ISERROR(SEARCH("4- Moderado",K8)))</formula>
    </cfRule>
    <cfRule type="containsText" dxfId="646" priority="668" operator="containsText" text="3- Bajo">
      <formula>NOT(ISERROR(SEARCH("3- Bajo",K8)))</formula>
    </cfRule>
    <cfRule type="containsText" dxfId="645" priority="669" operator="containsText" text="4- Bajo">
      <formula>NOT(ISERROR(SEARCH("4- Bajo",K8)))</formula>
    </cfRule>
    <cfRule type="containsText" dxfId="644" priority="670" operator="containsText" text="1- Bajo">
      <formula>NOT(ISERROR(SEARCH("1- Bajo",K8)))</formula>
    </cfRule>
  </conditionalFormatting>
  <conditionalFormatting sqref="L8">
    <cfRule type="containsText" dxfId="643" priority="659" operator="containsText" text="3- Moderado">
      <formula>NOT(ISERROR(SEARCH("3- Moderado",L8)))</formula>
    </cfRule>
    <cfRule type="containsText" dxfId="642" priority="660" operator="containsText" text="6- Moderado">
      <formula>NOT(ISERROR(SEARCH("6- Moderado",L8)))</formula>
    </cfRule>
    <cfRule type="containsText" dxfId="641" priority="661" operator="containsText" text="4- Moderado">
      <formula>NOT(ISERROR(SEARCH("4- Moderado",L8)))</formula>
    </cfRule>
    <cfRule type="containsText" dxfId="640" priority="662" operator="containsText" text="3- Bajo">
      <formula>NOT(ISERROR(SEARCH("3- Bajo",L8)))</formula>
    </cfRule>
    <cfRule type="containsText" dxfId="639" priority="663" operator="containsText" text="4- Bajo">
      <formula>NOT(ISERROR(SEARCH("4- Bajo",L8)))</formula>
    </cfRule>
    <cfRule type="containsText" dxfId="638" priority="664" operator="containsText" text="1- Bajo">
      <formula>NOT(ISERROR(SEARCH("1- Bajo",L8)))</formula>
    </cfRule>
  </conditionalFormatting>
  <conditionalFormatting sqref="M8">
    <cfRule type="containsText" dxfId="637" priority="653" operator="containsText" text="3- Moderado">
      <formula>NOT(ISERROR(SEARCH("3- Moderado",M8)))</formula>
    </cfRule>
    <cfRule type="containsText" dxfId="636" priority="654" operator="containsText" text="6- Moderado">
      <formula>NOT(ISERROR(SEARCH("6- Moderado",M8)))</formula>
    </cfRule>
    <cfRule type="containsText" dxfId="635" priority="655" operator="containsText" text="4- Moderado">
      <formula>NOT(ISERROR(SEARCH("4- Moderado",M8)))</formula>
    </cfRule>
    <cfRule type="containsText" dxfId="634" priority="656" operator="containsText" text="3- Bajo">
      <formula>NOT(ISERROR(SEARCH("3- Bajo",M8)))</formula>
    </cfRule>
    <cfRule type="containsText" dxfId="633" priority="657" operator="containsText" text="4- Bajo">
      <formula>NOT(ISERROR(SEARCH("4- Bajo",M8)))</formula>
    </cfRule>
    <cfRule type="containsText" dxfId="632" priority="658" operator="containsText" text="1- Bajo">
      <formula>NOT(ISERROR(SEARCH("1- Bajo",M8)))</formula>
    </cfRule>
  </conditionalFormatting>
  <conditionalFormatting sqref="J10:J14">
    <cfRule type="containsText" dxfId="631" priority="648" operator="containsText" text="Bajo">
      <formula>NOT(ISERROR(SEARCH("Bajo",J10)))</formula>
    </cfRule>
    <cfRule type="containsText" dxfId="630" priority="649" operator="containsText" text="Moderado">
      <formula>NOT(ISERROR(SEARCH("Moderado",J10)))</formula>
    </cfRule>
    <cfRule type="containsText" dxfId="629" priority="650" operator="containsText" text="Alto">
      <formula>NOT(ISERROR(SEARCH("Alto",J10)))</formula>
    </cfRule>
    <cfRule type="containsText" dxfId="628" priority="651" operator="containsText" text="Extremo">
      <formula>NOT(ISERROR(SEARCH("Extremo",J10)))</formula>
    </cfRule>
    <cfRule type="colorScale" priority="652">
      <colorScale>
        <cfvo type="min"/>
        <cfvo type="max"/>
        <color rgb="FFFF7128"/>
        <color rgb="FFFFEF9C"/>
      </colorScale>
    </cfRule>
  </conditionalFormatting>
  <conditionalFormatting sqref="M10:M14">
    <cfRule type="containsText" dxfId="627" priority="623" operator="containsText" text="Moderado">
      <formula>NOT(ISERROR(SEARCH("Moderado",M10)))</formula>
    </cfRule>
    <cfRule type="containsText" dxfId="626" priority="643" operator="containsText" text="Bajo">
      <formula>NOT(ISERROR(SEARCH("Bajo",M10)))</formula>
    </cfRule>
    <cfRule type="containsText" dxfId="625" priority="644" operator="containsText" text="Moderado">
      <formula>NOT(ISERROR(SEARCH("Moderado",M10)))</formula>
    </cfRule>
    <cfRule type="containsText" dxfId="624" priority="645" operator="containsText" text="Alto">
      <formula>NOT(ISERROR(SEARCH("Alto",M10)))</formula>
    </cfRule>
    <cfRule type="containsText" dxfId="623" priority="646" operator="containsText" text="Extremo">
      <formula>NOT(ISERROR(SEARCH("Extremo",M10)))</formula>
    </cfRule>
    <cfRule type="colorScale" priority="647">
      <colorScale>
        <cfvo type="min"/>
        <cfvo type="max"/>
        <color rgb="FFFF7128"/>
        <color rgb="FFFFEF9C"/>
      </colorScale>
    </cfRule>
  </conditionalFormatting>
  <conditionalFormatting sqref="N10">
    <cfRule type="containsText" dxfId="622" priority="637" operator="containsText" text="3- Moderado">
      <formula>NOT(ISERROR(SEARCH("3- Moderado",N10)))</formula>
    </cfRule>
    <cfRule type="containsText" dxfId="621" priority="638" operator="containsText" text="6- Moderado">
      <formula>NOT(ISERROR(SEARCH("6- Moderado",N10)))</formula>
    </cfRule>
    <cfRule type="containsText" dxfId="620" priority="639" operator="containsText" text="4- Moderado">
      <formula>NOT(ISERROR(SEARCH("4- Moderado",N10)))</formula>
    </cfRule>
    <cfRule type="containsText" dxfId="619" priority="640" operator="containsText" text="3- Bajo">
      <formula>NOT(ISERROR(SEARCH("3- Bajo",N10)))</formula>
    </cfRule>
    <cfRule type="containsText" dxfId="618" priority="641" operator="containsText" text="4- Bajo">
      <formula>NOT(ISERROR(SEARCH("4- Bajo",N10)))</formula>
    </cfRule>
    <cfRule type="containsText" dxfId="617" priority="642" operator="containsText" text="1- Bajo">
      <formula>NOT(ISERROR(SEARCH("1- Bajo",N10)))</formula>
    </cfRule>
  </conditionalFormatting>
  <conditionalFormatting sqref="H10:H14">
    <cfRule type="containsText" dxfId="616" priority="624" operator="containsText" text="Muy Alta">
      <formula>NOT(ISERROR(SEARCH("Muy Alta",H10)))</formula>
    </cfRule>
    <cfRule type="containsText" dxfId="615" priority="625" operator="containsText" text="Alta">
      <formula>NOT(ISERROR(SEARCH("Alta",H10)))</formula>
    </cfRule>
    <cfRule type="containsText" dxfId="614" priority="626" operator="containsText" text="Muy Alta">
      <formula>NOT(ISERROR(SEARCH("Muy Alta",H10)))</formula>
    </cfRule>
    <cfRule type="containsText" dxfId="613" priority="631" operator="containsText" text="Muy Baja">
      <formula>NOT(ISERROR(SEARCH("Muy Baja",H10)))</formula>
    </cfRule>
    <cfRule type="containsText" dxfId="612" priority="632" operator="containsText" text="Baja">
      <formula>NOT(ISERROR(SEARCH("Baja",H10)))</formula>
    </cfRule>
    <cfRule type="containsText" dxfId="611" priority="633" operator="containsText" text="Media">
      <formula>NOT(ISERROR(SEARCH("Media",H10)))</formula>
    </cfRule>
    <cfRule type="containsText" dxfId="610" priority="634" operator="containsText" text="Alta">
      <formula>NOT(ISERROR(SEARCH("Alta",H10)))</formula>
    </cfRule>
    <cfRule type="containsText" dxfId="609" priority="636" operator="containsText" text="Muy Alta">
      <formula>NOT(ISERROR(SEARCH("Muy Alta",H10)))</formula>
    </cfRule>
  </conditionalFormatting>
  <conditionalFormatting sqref="I10:I14">
    <cfRule type="containsText" dxfId="608" priority="627" operator="containsText" text="Catastrófico">
      <formula>NOT(ISERROR(SEARCH("Catastrófico",I10)))</formula>
    </cfRule>
    <cfRule type="containsText" dxfId="607" priority="628" operator="containsText" text="Mayor">
      <formula>NOT(ISERROR(SEARCH("Mayor",I10)))</formula>
    </cfRule>
    <cfRule type="containsText" dxfId="606" priority="629" operator="containsText" text="Menor">
      <formula>NOT(ISERROR(SEARCH("Menor",I10)))</formula>
    </cfRule>
    <cfRule type="containsText" dxfId="605" priority="630" operator="containsText" text="Leve">
      <formula>NOT(ISERROR(SEARCH("Leve",I10)))</formula>
    </cfRule>
    <cfRule type="containsText" dxfId="604" priority="635" operator="containsText" text="Moderado">
      <formula>NOT(ISERROR(SEARCH("Moderado",I10)))</formula>
    </cfRule>
  </conditionalFormatting>
  <conditionalFormatting sqref="K10:K14">
    <cfRule type="containsText" dxfId="603" priority="622" operator="containsText" text="Media">
      <formula>NOT(ISERROR(SEARCH("Media",K10)))</formula>
    </cfRule>
  </conditionalFormatting>
  <conditionalFormatting sqref="L10:L14">
    <cfRule type="containsText" dxfId="602" priority="621" operator="containsText" text="Moderado">
      <formula>NOT(ISERROR(SEARCH("Moderado",L10)))</formula>
    </cfRule>
  </conditionalFormatting>
  <conditionalFormatting sqref="J10:J14">
    <cfRule type="containsText" dxfId="601" priority="620" operator="containsText" text="Moderado">
      <formula>NOT(ISERROR(SEARCH("Moderado",J10)))</formula>
    </cfRule>
  </conditionalFormatting>
  <conditionalFormatting sqref="J10:J14">
    <cfRule type="containsText" dxfId="600" priority="618" operator="containsText" text="Bajo">
      <formula>NOT(ISERROR(SEARCH("Bajo",J10)))</formula>
    </cfRule>
    <cfRule type="containsText" dxfId="599" priority="619" operator="containsText" text="Extremo">
      <formula>NOT(ISERROR(SEARCH("Extremo",J10)))</formula>
    </cfRule>
  </conditionalFormatting>
  <conditionalFormatting sqref="K10:K14">
    <cfRule type="containsText" dxfId="598" priority="616" operator="containsText" text="Baja">
      <formula>NOT(ISERROR(SEARCH("Baja",K10)))</formula>
    </cfRule>
    <cfRule type="containsText" dxfId="597" priority="617" operator="containsText" text="Muy Baja">
      <formula>NOT(ISERROR(SEARCH("Muy Baja",K10)))</formula>
    </cfRule>
  </conditionalFormatting>
  <conditionalFormatting sqref="K10:K14">
    <cfRule type="containsText" dxfId="596" priority="614" operator="containsText" text="Muy Alta">
      <formula>NOT(ISERROR(SEARCH("Muy Alta",K10)))</formula>
    </cfRule>
    <cfRule type="containsText" dxfId="595" priority="615" operator="containsText" text="Alta">
      <formula>NOT(ISERROR(SEARCH("Alta",K10)))</formula>
    </cfRule>
  </conditionalFormatting>
  <conditionalFormatting sqref="L10:L14">
    <cfRule type="containsText" dxfId="594" priority="610" operator="containsText" text="Catastrófico">
      <formula>NOT(ISERROR(SEARCH("Catastrófico",L10)))</formula>
    </cfRule>
    <cfRule type="containsText" dxfId="593" priority="611" operator="containsText" text="Mayor">
      <formula>NOT(ISERROR(SEARCH("Mayor",L10)))</formula>
    </cfRule>
    <cfRule type="containsText" dxfId="592" priority="612" operator="containsText" text="Menor">
      <formula>NOT(ISERROR(SEARCH("Menor",L10)))</formula>
    </cfRule>
    <cfRule type="containsText" dxfId="591" priority="613" operator="containsText" text="Leve">
      <formula>NOT(ISERROR(SEARCH("Leve",L10)))</formula>
    </cfRule>
  </conditionalFormatting>
  <conditionalFormatting sqref="K15:L15">
    <cfRule type="containsText" dxfId="590" priority="604" operator="containsText" text="3- Moderado">
      <formula>NOT(ISERROR(SEARCH("3- Moderado",K15)))</formula>
    </cfRule>
    <cfRule type="containsText" dxfId="589" priority="605" operator="containsText" text="6- Moderado">
      <formula>NOT(ISERROR(SEARCH("6- Moderado",K15)))</formula>
    </cfRule>
    <cfRule type="containsText" dxfId="588" priority="606" operator="containsText" text="4- Moderado">
      <formula>NOT(ISERROR(SEARCH("4- Moderado",K15)))</formula>
    </cfRule>
    <cfRule type="containsText" dxfId="587" priority="607" operator="containsText" text="3- Bajo">
      <formula>NOT(ISERROR(SEARCH("3- Bajo",K15)))</formula>
    </cfRule>
    <cfRule type="containsText" dxfId="586" priority="608" operator="containsText" text="4- Bajo">
      <formula>NOT(ISERROR(SEARCH("4- Bajo",K15)))</formula>
    </cfRule>
    <cfRule type="containsText" dxfId="585" priority="609" operator="containsText" text="1- Bajo">
      <formula>NOT(ISERROR(SEARCH("1- Bajo",K15)))</formula>
    </cfRule>
  </conditionalFormatting>
  <conditionalFormatting sqref="H15:I15">
    <cfRule type="containsText" dxfId="584" priority="598" operator="containsText" text="3- Moderado">
      <formula>NOT(ISERROR(SEARCH("3- Moderado",H15)))</formula>
    </cfRule>
    <cfRule type="containsText" dxfId="583" priority="599" operator="containsText" text="6- Moderado">
      <formula>NOT(ISERROR(SEARCH("6- Moderado",H15)))</formula>
    </cfRule>
    <cfRule type="containsText" dxfId="582" priority="600" operator="containsText" text="4- Moderado">
      <formula>NOT(ISERROR(SEARCH("4- Moderado",H15)))</formula>
    </cfRule>
    <cfRule type="containsText" dxfId="581" priority="601" operator="containsText" text="3- Bajo">
      <formula>NOT(ISERROR(SEARCH("3- Bajo",H15)))</formula>
    </cfRule>
    <cfRule type="containsText" dxfId="580" priority="602" operator="containsText" text="4- Bajo">
      <formula>NOT(ISERROR(SEARCH("4- Bajo",H15)))</formula>
    </cfRule>
    <cfRule type="containsText" dxfId="579" priority="603" operator="containsText" text="1- Bajo">
      <formula>NOT(ISERROR(SEARCH("1- Bajo",H15)))</formula>
    </cfRule>
  </conditionalFormatting>
  <conditionalFormatting sqref="A15 C15:E15">
    <cfRule type="containsText" dxfId="578" priority="592" operator="containsText" text="3- Moderado">
      <formula>NOT(ISERROR(SEARCH("3- Moderado",A15)))</formula>
    </cfRule>
    <cfRule type="containsText" dxfId="577" priority="593" operator="containsText" text="6- Moderado">
      <formula>NOT(ISERROR(SEARCH("6- Moderado",A15)))</formula>
    </cfRule>
    <cfRule type="containsText" dxfId="576" priority="594" operator="containsText" text="4- Moderado">
      <formula>NOT(ISERROR(SEARCH("4- Moderado",A15)))</formula>
    </cfRule>
    <cfRule type="containsText" dxfId="575" priority="595" operator="containsText" text="3- Bajo">
      <formula>NOT(ISERROR(SEARCH("3- Bajo",A15)))</formula>
    </cfRule>
    <cfRule type="containsText" dxfId="574" priority="596" operator="containsText" text="4- Bajo">
      <formula>NOT(ISERROR(SEARCH("4- Bajo",A15)))</formula>
    </cfRule>
    <cfRule type="containsText" dxfId="573" priority="597" operator="containsText" text="1- Bajo">
      <formula>NOT(ISERROR(SEARCH("1- Bajo",A15)))</formula>
    </cfRule>
  </conditionalFormatting>
  <conditionalFormatting sqref="F15:G15">
    <cfRule type="containsText" dxfId="572" priority="586" operator="containsText" text="3- Moderado">
      <formula>NOT(ISERROR(SEARCH("3- Moderado",F15)))</formula>
    </cfRule>
    <cfRule type="containsText" dxfId="571" priority="587" operator="containsText" text="6- Moderado">
      <formula>NOT(ISERROR(SEARCH("6- Moderado",F15)))</formula>
    </cfRule>
    <cfRule type="containsText" dxfId="570" priority="588" operator="containsText" text="4- Moderado">
      <formula>NOT(ISERROR(SEARCH("4- Moderado",F15)))</formula>
    </cfRule>
    <cfRule type="containsText" dxfId="569" priority="589" operator="containsText" text="3- Bajo">
      <formula>NOT(ISERROR(SEARCH("3- Bajo",F15)))</formula>
    </cfRule>
    <cfRule type="containsText" dxfId="568" priority="590" operator="containsText" text="4- Bajo">
      <formula>NOT(ISERROR(SEARCH("4- Bajo",F15)))</formula>
    </cfRule>
    <cfRule type="containsText" dxfId="567" priority="591" operator="containsText" text="1- Bajo">
      <formula>NOT(ISERROR(SEARCH("1- Bajo",F15)))</formula>
    </cfRule>
  </conditionalFormatting>
  <conditionalFormatting sqref="J15:J19">
    <cfRule type="containsText" dxfId="566" priority="581" operator="containsText" text="Bajo">
      <formula>NOT(ISERROR(SEARCH("Bajo",J15)))</formula>
    </cfRule>
    <cfRule type="containsText" dxfId="565" priority="582" operator="containsText" text="Moderado">
      <formula>NOT(ISERROR(SEARCH("Moderado",J15)))</formula>
    </cfRule>
    <cfRule type="containsText" dxfId="564" priority="583" operator="containsText" text="Alto">
      <formula>NOT(ISERROR(SEARCH("Alto",J15)))</formula>
    </cfRule>
    <cfRule type="containsText" dxfId="563" priority="584" operator="containsText" text="Extremo">
      <formula>NOT(ISERROR(SEARCH("Extremo",J15)))</formula>
    </cfRule>
    <cfRule type="colorScale" priority="585">
      <colorScale>
        <cfvo type="min"/>
        <cfvo type="max"/>
        <color rgb="FFFF7128"/>
        <color rgb="FFFFEF9C"/>
      </colorScale>
    </cfRule>
  </conditionalFormatting>
  <conditionalFormatting sqref="M15:M19">
    <cfRule type="containsText" dxfId="562" priority="556" operator="containsText" text="Moderado">
      <formula>NOT(ISERROR(SEARCH("Moderado",M15)))</formula>
    </cfRule>
    <cfRule type="containsText" dxfId="561" priority="576" operator="containsText" text="Bajo">
      <formula>NOT(ISERROR(SEARCH("Bajo",M15)))</formula>
    </cfRule>
    <cfRule type="containsText" dxfId="560" priority="577" operator="containsText" text="Moderado">
      <formula>NOT(ISERROR(SEARCH("Moderado",M15)))</formula>
    </cfRule>
    <cfRule type="containsText" dxfId="559" priority="578" operator="containsText" text="Alto">
      <formula>NOT(ISERROR(SEARCH("Alto",M15)))</formula>
    </cfRule>
    <cfRule type="containsText" dxfId="558" priority="579" operator="containsText" text="Extremo">
      <formula>NOT(ISERROR(SEARCH("Extremo",M15)))</formula>
    </cfRule>
    <cfRule type="colorScale" priority="580">
      <colorScale>
        <cfvo type="min"/>
        <cfvo type="max"/>
        <color rgb="FFFF7128"/>
        <color rgb="FFFFEF9C"/>
      </colorScale>
    </cfRule>
  </conditionalFormatting>
  <conditionalFormatting sqref="N15">
    <cfRule type="containsText" dxfId="557" priority="570" operator="containsText" text="3- Moderado">
      <formula>NOT(ISERROR(SEARCH("3- Moderado",N15)))</formula>
    </cfRule>
    <cfRule type="containsText" dxfId="556" priority="571" operator="containsText" text="6- Moderado">
      <formula>NOT(ISERROR(SEARCH("6- Moderado",N15)))</formula>
    </cfRule>
    <cfRule type="containsText" dxfId="555" priority="572" operator="containsText" text="4- Moderado">
      <formula>NOT(ISERROR(SEARCH("4- Moderado",N15)))</formula>
    </cfRule>
    <cfRule type="containsText" dxfId="554" priority="573" operator="containsText" text="3- Bajo">
      <formula>NOT(ISERROR(SEARCH("3- Bajo",N15)))</formula>
    </cfRule>
    <cfRule type="containsText" dxfId="553" priority="574" operator="containsText" text="4- Bajo">
      <formula>NOT(ISERROR(SEARCH("4- Bajo",N15)))</formula>
    </cfRule>
    <cfRule type="containsText" dxfId="552" priority="575" operator="containsText" text="1- Bajo">
      <formula>NOT(ISERROR(SEARCH("1- Bajo",N15)))</formula>
    </cfRule>
  </conditionalFormatting>
  <conditionalFormatting sqref="H15:H19">
    <cfRule type="containsText" dxfId="551" priority="557" operator="containsText" text="Muy Alta">
      <formula>NOT(ISERROR(SEARCH("Muy Alta",H15)))</formula>
    </cfRule>
    <cfRule type="containsText" dxfId="550" priority="558" operator="containsText" text="Alta">
      <formula>NOT(ISERROR(SEARCH("Alta",H15)))</formula>
    </cfRule>
    <cfRule type="containsText" dxfId="549" priority="559" operator="containsText" text="Muy Alta">
      <formula>NOT(ISERROR(SEARCH("Muy Alta",H15)))</formula>
    </cfRule>
    <cfRule type="containsText" dxfId="548" priority="564" operator="containsText" text="Muy Baja">
      <formula>NOT(ISERROR(SEARCH("Muy Baja",H15)))</formula>
    </cfRule>
    <cfRule type="containsText" dxfId="547" priority="565" operator="containsText" text="Baja">
      <formula>NOT(ISERROR(SEARCH("Baja",H15)))</formula>
    </cfRule>
    <cfRule type="containsText" dxfId="546" priority="566" operator="containsText" text="Media">
      <formula>NOT(ISERROR(SEARCH("Media",H15)))</formula>
    </cfRule>
    <cfRule type="containsText" dxfId="545" priority="567" operator="containsText" text="Alta">
      <formula>NOT(ISERROR(SEARCH("Alta",H15)))</formula>
    </cfRule>
    <cfRule type="containsText" dxfId="544" priority="569" operator="containsText" text="Muy Alta">
      <formula>NOT(ISERROR(SEARCH("Muy Alta",H15)))</formula>
    </cfRule>
  </conditionalFormatting>
  <conditionalFormatting sqref="I15:I19">
    <cfRule type="containsText" dxfId="543" priority="560" operator="containsText" text="Catastrófico">
      <formula>NOT(ISERROR(SEARCH("Catastrófico",I15)))</formula>
    </cfRule>
    <cfRule type="containsText" dxfId="542" priority="561" operator="containsText" text="Mayor">
      <formula>NOT(ISERROR(SEARCH("Mayor",I15)))</formula>
    </cfRule>
    <cfRule type="containsText" dxfId="541" priority="562" operator="containsText" text="Menor">
      <formula>NOT(ISERROR(SEARCH("Menor",I15)))</formula>
    </cfRule>
    <cfRule type="containsText" dxfId="540" priority="563" operator="containsText" text="Leve">
      <formula>NOT(ISERROR(SEARCH("Leve",I15)))</formula>
    </cfRule>
    <cfRule type="containsText" dxfId="539" priority="568" operator="containsText" text="Moderado">
      <formula>NOT(ISERROR(SEARCH("Moderado",I15)))</formula>
    </cfRule>
  </conditionalFormatting>
  <conditionalFormatting sqref="K15:K19">
    <cfRule type="containsText" dxfId="538" priority="555" operator="containsText" text="Media">
      <formula>NOT(ISERROR(SEARCH("Media",K15)))</formula>
    </cfRule>
  </conditionalFormatting>
  <conditionalFormatting sqref="L15:L19">
    <cfRule type="containsText" dxfId="537" priority="554" operator="containsText" text="Moderado">
      <formula>NOT(ISERROR(SEARCH("Moderado",L15)))</formula>
    </cfRule>
  </conditionalFormatting>
  <conditionalFormatting sqref="J15:J19">
    <cfRule type="containsText" dxfId="536" priority="553" operator="containsText" text="Moderado">
      <formula>NOT(ISERROR(SEARCH("Moderado",J15)))</formula>
    </cfRule>
  </conditionalFormatting>
  <conditionalFormatting sqref="J15:J19">
    <cfRule type="containsText" dxfId="535" priority="551" operator="containsText" text="Bajo">
      <formula>NOT(ISERROR(SEARCH("Bajo",J15)))</formula>
    </cfRule>
    <cfRule type="containsText" dxfId="534" priority="552" operator="containsText" text="Extremo">
      <formula>NOT(ISERROR(SEARCH("Extremo",J15)))</formula>
    </cfRule>
  </conditionalFormatting>
  <conditionalFormatting sqref="K15:K19">
    <cfRule type="containsText" dxfId="533" priority="549" operator="containsText" text="Baja">
      <formula>NOT(ISERROR(SEARCH("Baja",K15)))</formula>
    </cfRule>
    <cfRule type="containsText" dxfId="532" priority="550" operator="containsText" text="Muy Baja">
      <formula>NOT(ISERROR(SEARCH("Muy Baja",K15)))</formula>
    </cfRule>
  </conditionalFormatting>
  <conditionalFormatting sqref="K15:K19">
    <cfRule type="containsText" dxfId="531" priority="547" operator="containsText" text="Muy Alta">
      <formula>NOT(ISERROR(SEARCH("Muy Alta",K15)))</formula>
    </cfRule>
    <cfRule type="containsText" dxfId="530" priority="548" operator="containsText" text="Alta">
      <formula>NOT(ISERROR(SEARCH("Alta",K15)))</formula>
    </cfRule>
  </conditionalFormatting>
  <conditionalFormatting sqref="L15:L19">
    <cfRule type="containsText" dxfId="529" priority="543" operator="containsText" text="Catastrófico">
      <formula>NOT(ISERROR(SEARCH("Catastrófico",L15)))</formula>
    </cfRule>
    <cfRule type="containsText" dxfId="528" priority="544" operator="containsText" text="Mayor">
      <formula>NOT(ISERROR(SEARCH("Mayor",L15)))</formula>
    </cfRule>
    <cfRule type="containsText" dxfId="527" priority="545" operator="containsText" text="Menor">
      <formula>NOT(ISERROR(SEARCH("Menor",L15)))</formula>
    </cfRule>
    <cfRule type="containsText" dxfId="526" priority="546" operator="containsText" text="Leve">
      <formula>NOT(ISERROR(SEARCH("Leve",L15)))</formula>
    </cfRule>
  </conditionalFormatting>
  <conditionalFormatting sqref="K20:L20">
    <cfRule type="containsText" dxfId="525" priority="537" operator="containsText" text="3- Moderado">
      <formula>NOT(ISERROR(SEARCH("3- Moderado",K20)))</formula>
    </cfRule>
    <cfRule type="containsText" dxfId="524" priority="538" operator="containsText" text="6- Moderado">
      <formula>NOT(ISERROR(SEARCH("6- Moderado",K20)))</formula>
    </cfRule>
    <cfRule type="containsText" dxfId="523" priority="539" operator="containsText" text="4- Moderado">
      <formula>NOT(ISERROR(SEARCH("4- Moderado",K20)))</formula>
    </cfRule>
    <cfRule type="containsText" dxfId="522" priority="540" operator="containsText" text="3- Bajo">
      <formula>NOT(ISERROR(SEARCH("3- Bajo",K20)))</formula>
    </cfRule>
    <cfRule type="containsText" dxfId="521" priority="541" operator="containsText" text="4- Bajo">
      <formula>NOT(ISERROR(SEARCH("4- Bajo",K20)))</formula>
    </cfRule>
    <cfRule type="containsText" dxfId="520" priority="542" operator="containsText" text="1- Bajo">
      <formula>NOT(ISERROR(SEARCH("1- Bajo",K20)))</formula>
    </cfRule>
  </conditionalFormatting>
  <conditionalFormatting sqref="H20:I20">
    <cfRule type="containsText" dxfId="519" priority="531" operator="containsText" text="3- Moderado">
      <formula>NOT(ISERROR(SEARCH("3- Moderado",H20)))</formula>
    </cfRule>
    <cfRule type="containsText" dxfId="518" priority="532" operator="containsText" text="6- Moderado">
      <formula>NOT(ISERROR(SEARCH("6- Moderado",H20)))</formula>
    </cfRule>
    <cfRule type="containsText" dxfId="517" priority="533" operator="containsText" text="4- Moderado">
      <formula>NOT(ISERROR(SEARCH("4- Moderado",H20)))</formula>
    </cfRule>
    <cfRule type="containsText" dxfId="516" priority="534" operator="containsText" text="3- Bajo">
      <formula>NOT(ISERROR(SEARCH("3- Bajo",H20)))</formula>
    </cfRule>
    <cfRule type="containsText" dxfId="515" priority="535" operator="containsText" text="4- Bajo">
      <formula>NOT(ISERROR(SEARCH("4- Bajo",H20)))</formula>
    </cfRule>
    <cfRule type="containsText" dxfId="514" priority="536" operator="containsText" text="1- Bajo">
      <formula>NOT(ISERROR(SEARCH("1- Bajo",H20)))</formula>
    </cfRule>
  </conditionalFormatting>
  <conditionalFormatting sqref="A20 C20:E20">
    <cfRule type="containsText" dxfId="513" priority="525" operator="containsText" text="3- Moderado">
      <formula>NOT(ISERROR(SEARCH("3- Moderado",A20)))</formula>
    </cfRule>
    <cfRule type="containsText" dxfId="512" priority="526" operator="containsText" text="6- Moderado">
      <formula>NOT(ISERROR(SEARCH("6- Moderado",A20)))</formula>
    </cfRule>
    <cfRule type="containsText" dxfId="511" priority="527" operator="containsText" text="4- Moderado">
      <formula>NOT(ISERROR(SEARCH("4- Moderado",A20)))</formula>
    </cfRule>
    <cfRule type="containsText" dxfId="510" priority="528" operator="containsText" text="3- Bajo">
      <formula>NOT(ISERROR(SEARCH("3- Bajo",A20)))</formula>
    </cfRule>
    <cfRule type="containsText" dxfId="509" priority="529" operator="containsText" text="4- Bajo">
      <formula>NOT(ISERROR(SEARCH("4- Bajo",A20)))</formula>
    </cfRule>
    <cfRule type="containsText" dxfId="508" priority="530" operator="containsText" text="1- Bajo">
      <formula>NOT(ISERROR(SEARCH("1- Bajo",A20)))</formula>
    </cfRule>
  </conditionalFormatting>
  <conditionalFormatting sqref="F20:G20">
    <cfRule type="containsText" dxfId="507" priority="519" operator="containsText" text="3- Moderado">
      <formula>NOT(ISERROR(SEARCH("3- Moderado",F20)))</formula>
    </cfRule>
    <cfRule type="containsText" dxfId="506" priority="520" operator="containsText" text="6- Moderado">
      <formula>NOT(ISERROR(SEARCH("6- Moderado",F20)))</formula>
    </cfRule>
    <cfRule type="containsText" dxfId="505" priority="521" operator="containsText" text="4- Moderado">
      <formula>NOT(ISERROR(SEARCH("4- Moderado",F20)))</formula>
    </cfRule>
    <cfRule type="containsText" dxfId="504" priority="522" operator="containsText" text="3- Bajo">
      <formula>NOT(ISERROR(SEARCH("3- Bajo",F20)))</formula>
    </cfRule>
    <cfRule type="containsText" dxfId="503" priority="523" operator="containsText" text="4- Bajo">
      <formula>NOT(ISERROR(SEARCH("4- Bajo",F20)))</formula>
    </cfRule>
    <cfRule type="containsText" dxfId="502" priority="524" operator="containsText" text="1- Bajo">
      <formula>NOT(ISERROR(SEARCH("1- Bajo",F20)))</formula>
    </cfRule>
  </conditionalFormatting>
  <conditionalFormatting sqref="J20:J24">
    <cfRule type="containsText" dxfId="501" priority="514" operator="containsText" text="Bajo">
      <formula>NOT(ISERROR(SEARCH("Bajo",J20)))</formula>
    </cfRule>
    <cfRule type="containsText" dxfId="500" priority="515" operator="containsText" text="Moderado">
      <formula>NOT(ISERROR(SEARCH("Moderado",J20)))</formula>
    </cfRule>
    <cfRule type="containsText" dxfId="499" priority="516" operator="containsText" text="Alto">
      <formula>NOT(ISERROR(SEARCH("Alto",J20)))</formula>
    </cfRule>
    <cfRule type="containsText" dxfId="498" priority="517" operator="containsText" text="Extremo">
      <formula>NOT(ISERROR(SEARCH("Extremo",J20)))</formula>
    </cfRule>
    <cfRule type="colorScale" priority="518">
      <colorScale>
        <cfvo type="min"/>
        <cfvo type="max"/>
        <color rgb="FFFF7128"/>
        <color rgb="FFFFEF9C"/>
      </colorScale>
    </cfRule>
  </conditionalFormatting>
  <conditionalFormatting sqref="M20:M24">
    <cfRule type="containsText" dxfId="497" priority="489" operator="containsText" text="Moderado">
      <formula>NOT(ISERROR(SEARCH("Moderado",M20)))</formula>
    </cfRule>
    <cfRule type="containsText" dxfId="496" priority="509" operator="containsText" text="Bajo">
      <formula>NOT(ISERROR(SEARCH("Bajo",M20)))</formula>
    </cfRule>
    <cfRule type="containsText" dxfId="495" priority="510" operator="containsText" text="Moderado">
      <formula>NOT(ISERROR(SEARCH("Moderado",M20)))</formula>
    </cfRule>
    <cfRule type="containsText" dxfId="494" priority="511" operator="containsText" text="Alto">
      <formula>NOT(ISERROR(SEARCH("Alto",M20)))</formula>
    </cfRule>
    <cfRule type="containsText" dxfId="493" priority="512" operator="containsText" text="Extremo">
      <formula>NOT(ISERROR(SEARCH("Extremo",M20)))</formula>
    </cfRule>
    <cfRule type="colorScale" priority="513">
      <colorScale>
        <cfvo type="min"/>
        <cfvo type="max"/>
        <color rgb="FFFF7128"/>
        <color rgb="FFFFEF9C"/>
      </colorScale>
    </cfRule>
  </conditionalFormatting>
  <conditionalFormatting sqref="N20">
    <cfRule type="containsText" dxfId="492" priority="503" operator="containsText" text="3- Moderado">
      <formula>NOT(ISERROR(SEARCH("3- Moderado",N20)))</formula>
    </cfRule>
    <cfRule type="containsText" dxfId="491" priority="504" operator="containsText" text="6- Moderado">
      <formula>NOT(ISERROR(SEARCH("6- Moderado",N20)))</formula>
    </cfRule>
    <cfRule type="containsText" dxfId="490" priority="505" operator="containsText" text="4- Moderado">
      <formula>NOT(ISERROR(SEARCH("4- Moderado",N20)))</formula>
    </cfRule>
    <cfRule type="containsText" dxfId="489" priority="506" operator="containsText" text="3- Bajo">
      <formula>NOT(ISERROR(SEARCH("3- Bajo",N20)))</formula>
    </cfRule>
    <cfRule type="containsText" dxfId="488" priority="507" operator="containsText" text="4- Bajo">
      <formula>NOT(ISERROR(SEARCH("4- Bajo",N20)))</formula>
    </cfRule>
    <cfRule type="containsText" dxfId="487" priority="508" operator="containsText" text="1- Bajo">
      <formula>NOT(ISERROR(SEARCH("1- Bajo",N20)))</formula>
    </cfRule>
  </conditionalFormatting>
  <conditionalFormatting sqref="H20:H24">
    <cfRule type="containsText" dxfId="486" priority="490" operator="containsText" text="Muy Alta">
      <formula>NOT(ISERROR(SEARCH("Muy Alta",H20)))</formula>
    </cfRule>
    <cfRule type="containsText" dxfId="485" priority="491" operator="containsText" text="Alta">
      <formula>NOT(ISERROR(SEARCH("Alta",H20)))</formula>
    </cfRule>
    <cfRule type="containsText" dxfId="484" priority="492" operator="containsText" text="Muy Alta">
      <formula>NOT(ISERROR(SEARCH("Muy Alta",H20)))</formula>
    </cfRule>
    <cfRule type="containsText" dxfId="483" priority="497" operator="containsText" text="Muy Baja">
      <formula>NOT(ISERROR(SEARCH("Muy Baja",H20)))</formula>
    </cfRule>
    <cfRule type="containsText" dxfId="482" priority="498" operator="containsText" text="Baja">
      <formula>NOT(ISERROR(SEARCH("Baja",H20)))</formula>
    </cfRule>
    <cfRule type="containsText" dxfId="481" priority="499" operator="containsText" text="Media">
      <formula>NOT(ISERROR(SEARCH("Media",H20)))</formula>
    </cfRule>
    <cfRule type="containsText" dxfId="480" priority="500" operator="containsText" text="Alta">
      <formula>NOT(ISERROR(SEARCH("Alta",H20)))</formula>
    </cfRule>
    <cfRule type="containsText" dxfId="479" priority="502" operator="containsText" text="Muy Alta">
      <formula>NOT(ISERROR(SEARCH("Muy Alta",H20)))</formula>
    </cfRule>
  </conditionalFormatting>
  <conditionalFormatting sqref="I20:I24">
    <cfRule type="containsText" dxfId="478" priority="493" operator="containsText" text="Catastrófico">
      <formula>NOT(ISERROR(SEARCH("Catastrófico",I20)))</formula>
    </cfRule>
    <cfRule type="containsText" dxfId="477" priority="494" operator="containsText" text="Mayor">
      <formula>NOT(ISERROR(SEARCH("Mayor",I20)))</formula>
    </cfRule>
    <cfRule type="containsText" dxfId="476" priority="495" operator="containsText" text="Menor">
      <formula>NOT(ISERROR(SEARCH("Menor",I20)))</formula>
    </cfRule>
    <cfRule type="containsText" dxfId="475" priority="496" operator="containsText" text="Leve">
      <formula>NOT(ISERROR(SEARCH("Leve",I20)))</formula>
    </cfRule>
    <cfRule type="containsText" dxfId="474" priority="501" operator="containsText" text="Moderado">
      <formula>NOT(ISERROR(SEARCH("Moderado",I20)))</formula>
    </cfRule>
  </conditionalFormatting>
  <conditionalFormatting sqref="K20:K24">
    <cfRule type="containsText" dxfId="473" priority="488" operator="containsText" text="Media">
      <formula>NOT(ISERROR(SEARCH("Media",K20)))</formula>
    </cfRule>
  </conditionalFormatting>
  <conditionalFormatting sqref="L20:L24">
    <cfRule type="containsText" dxfId="472" priority="487" operator="containsText" text="Moderado">
      <formula>NOT(ISERROR(SEARCH("Moderado",L20)))</formula>
    </cfRule>
  </conditionalFormatting>
  <conditionalFormatting sqref="J20:J24">
    <cfRule type="containsText" dxfId="471" priority="486" operator="containsText" text="Moderado">
      <formula>NOT(ISERROR(SEARCH("Moderado",J20)))</formula>
    </cfRule>
  </conditionalFormatting>
  <conditionalFormatting sqref="J20:J24">
    <cfRule type="containsText" dxfId="470" priority="484" operator="containsText" text="Bajo">
      <formula>NOT(ISERROR(SEARCH("Bajo",J20)))</formula>
    </cfRule>
    <cfRule type="containsText" dxfId="469" priority="485" operator="containsText" text="Extremo">
      <formula>NOT(ISERROR(SEARCH("Extremo",J20)))</formula>
    </cfRule>
  </conditionalFormatting>
  <conditionalFormatting sqref="K20:K24">
    <cfRule type="containsText" dxfId="468" priority="482" operator="containsText" text="Baja">
      <formula>NOT(ISERROR(SEARCH("Baja",K20)))</formula>
    </cfRule>
    <cfRule type="containsText" dxfId="467" priority="483" operator="containsText" text="Muy Baja">
      <formula>NOT(ISERROR(SEARCH("Muy Baja",K20)))</formula>
    </cfRule>
  </conditionalFormatting>
  <conditionalFormatting sqref="K20:K24">
    <cfRule type="containsText" dxfId="466" priority="480" operator="containsText" text="Muy Alta">
      <formula>NOT(ISERROR(SEARCH("Muy Alta",K20)))</formula>
    </cfRule>
    <cfRule type="containsText" dxfId="465" priority="481" operator="containsText" text="Alta">
      <formula>NOT(ISERROR(SEARCH("Alta",K20)))</formula>
    </cfRule>
  </conditionalFormatting>
  <conditionalFormatting sqref="L20:L24">
    <cfRule type="containsText" dxfId="464" priority="476" operator="containsText" text="Catastrófico">
      <formula>NOT(ISERROR(SEARCH("Catastrófico",L20)))</formula>
    </cfRule>
    <cfRule type="containsText" dxfId="463" priority="477" operator="containsText" text="Mayor">
      <formula>NOT(ISERROR(SEARCH("Mayor",L20)))</formula>
    </cfRule>
    <cfRule type="containsText" dxfId="462" priority="478" operator="containsText" text="Menor">
      <formula>NOT(ISERROR(SEARCH("Menor",L20)))</formula>
    </cfRule>
    <cfRule type="containsText" dxfId="461" priority="479" operator="containsText" text="Leve">
      <formula>NOT(ISERROR(SEARCH("Leve",L20)))</formula>
    </cfRule>
  </conditionalFormatting>
  <conditionalFormatting sqref="K30:L30">
    <cfRule type="containsText" dxfId="460" priority="470" operator="containsText" text="3- Moderado">
      <formula>NOT(ISERROR(SEARCH("3- Moderado",K30)))</formula>
    </cfRule>
    <cfRule type="containsText" dxfId="459" priority="471" operator="containsText" text="6- Moderado">
      <formula>NOT(ISERROR(SEARCH("6- Moderado",K30)))</formula>
    </cfRule>
    <cfRule type="containsText" dxfId="458" priority="472" operator="containsText" text="4- Moderado">
      <formula>NOT(ISERROR(SEARCH("4- Moderado",K30)))</formula>
    </cfRule>
    <cfRule type="containsText" dxfId="457" priority="473" operator="containsText" text="3- Bajo">
      <formula>NOT(ISERROR(SEARCH("3- Bajo",K30)))</formula>
    </cfRule>
    <cfRule type="containsText" dxfId="456" priority="474" operator="containsText" text="4- Bajo">
      <formula>NOT(ISERROR(SEARCH("4- Bajo",K30)))</formula>
    </cfRule>
    <cfRule type="containsText" dxfId="455" priority="475" operator="containsText" text="1- Bajo">
      <formula>NOT(ISERROR(SEARCH("1- Bajo",K30)))</formula>
    </cfRule>
  </conditionalFormatting>
  <conditionalFormatting sqref="H30:I30">
    <cfRule type="containsText" dxfId="454" priority="464" operator="containsText" text="3- Moderado">
      <formula>NOT(ISERROR(SEARCH("3- Moderado",H30)))</formula>
    </cfRule>
    <cfRule type="containsText" dxfId="453" priority="465" operator="containsText" text="6- Moderado">
      <formula>NOT(ISERROR(SEARCH("6- Moderado",H30)))</formula>
    </cfRule>
    <cfRule type="containsText" dxfId="452" priority="466" operator="containsText" text="4- Moderado">
      <formula>NOT(ISERROR(SEARCH("4- Moderado",H30)))</formula>
    </cfRule>
    <cfRule type="containsText" dxfId="451" priority="467" operator="containsText" text="3- Bajo">
      <formula>NOT(ISERROR(SEARCH("3- Bajo",H30)))</formula>
    </cfRule>
    <cfRule type="containsText" dxfId="450" priority="468" operator="containsText" text="4- Bajo">
      <formula>NOT(ISERROR(SEARCH("4- Bajo",H30)))</formula>
    </cfRule>
    <cfRule type="containsText" dxfId="449" priority="469" operator="containsText" text="1- Bajo">
      <formula>NOT(ISERROR(SEARCH("1- Bajo",H30)))</formula>
    </cfRule>
  </conditionalFormatting>
  <conditionalFormatting sqref="A30 C30:E30">
    <cfRule type="containsText" dxfId="448" priority="458" operator="containsText" text="3- Moderado">
      <formula>NOT(ISERROR(SEARCH("3- Moderado",A30)))</formula>
    </cfRule>
    <cfRule type="containsText" dxfId="447" priority="459" operator="containsText" text="6- Moderado">
      <formula>NOT(ISERROR(SEARCH("6- Moderado",A30)))</formula>
    </cfRule>
    <cfRule type="containsText" dxfId="446" priority="460" operator="containsText" text="4- Moderado">
      <formula>NOT(ISERROR(SEARCH("4- Moderado",A30)))</formula>
    </cfRule>
    <cfRule type="containsText" dxfId="445" priority="461" operator="containsText" text="3- Bajo">
      <formula>NOT(ISERROR(SEARCH("3- Bajo",A30)))</formula>
    </cfRule>
    <cfRule type="containsText" dxfId="444" priority="462" operator="containsText" text="4- Bajo">
      <formula>NOT(ISERROR(SEARCH("4- Bajo",A30)))</formula>
    </cfRule>
    <cfRule type="containsText" dxfId="443" priority="463" operator="containsText" text="1- Bajo">
      <formula>NOT(ISERROR(SEARCH("1- Bajo",A30)))</formula>
    </cfRule>
  </conditionalFormatting>
  <conditionalFormatting sqref="F30:G30">
    <cfRule type="containsText" dxfId="442" priority="452" operator="containsText" text="3- Moderado">
      <formula>NOT(ISERROR(SEARCH("3- Moderado",F30)))</formula>
    </cfRule>
    <cfRule type="containsText" dxfId="441" priority="453" operator="containsText" text="6- Moderado">
      <formula>NOT(ISERROR(SEARCH("6- Moderado",F30)))</formula>
    </cfRule>
    <cfRule type="containsText" dxfId="440" priority="454" operator="containsText" text="4- Moderado">
      <formula>NOT(ISERROR(SEARCH("4- Moderado",F30)))</formula>
    </cfRule>
    <cfRule type="containsText" dxfId="439" priority="455" operator="containsText" text="3- Bajo">
      <formula>NOT(ISERROR(SEARCH("3- Bajo",F30)))</formula>
    </cfRule>
    <cfRule type="containsText" dxfId="438" priority="456" operator="containsText" text="4- Bajo">
      <formula>NOT(ISERROR(SEARCH("4- Bajo",F30)))</formula>
    </cfRule>
    <cfRule type="containsText" dxfId="437" priority="457" operator="containsText" text="1- Bajo">
      <formula>NOT(ISERROR(SEARCH("1- Bajo",F30)))</formula>
    </cfRule>
  </conditionalFormatting>
  <conditionalFormatting sqref="J30:J34">
    <cfRule type="containsText" dxfId="436" priority="447" operator="containsText" text="Bajo">
      <formula>NOT(ISERROR(SEARCH("Bajo",J30)))</formula>
    </cfRule>
    <cfRule type="containsText" dxfId="435" priority="448" operator="containsText" text="Moderado">
      <formula>NOT(ISERROR(SEARCH("Moderado",J30)))</formula>
    </cfRule>
    <cfRule type="containsText" dxfId="434" priority="449" operator="containsText" text="Alto">
      <formula>NOT(ISERROR(SEARCH("Alto",J30)))</formula>
    </cfRule>
    <cfRule type="containsText" dxfId="433" priority="450" operator="containsText" text="Extremo">
      <formula>NOT(ISERROR(SEARCH("Extremo",J30)))</formula>
    </cfRule>
    <cfRule type="colorScale" priority="451">
      <colorScale>
        <cfvo type="min"/>
        <cfvo type="max"/>
        <color rgb="FFFF7128"/>
        <color rgb="FFFFEF9C"/>
      </colorScale>
    </cfRule>
  </conditionalFormatting>
  <conditionalFormatting sqref="M30:M34">
    <cfRule type="containsText" dxfId="432" priority="422" operator="containsText" text="Moderado">
      <formula>NOT(ISERROR(SEARCH("Moderado",M30)))</formula>
    </cfRule>
    <cfRule type="containsText" dxfId="431" priority="442" operator="containsText" text="Bajo">
      <formula>NOT(ISERROR(SEARCH("Bajo",M30)))</formula>
    </cfRule>
    <cfRule type="containsText" dxfId="430" priority="443" operator="containsText" text="Moderado">
      <formula>NOT(ISERROR(SEARCH("Moderado",M30)))</formula>
    </cfRule>
    <cfRule type="containsText" dxfId="429" priority="444" operator="containsText" text="Alto">
      <formula>NOT(ISERROR(SEARCH("Alto",M30)))</formula>
    </cfRule>
    <cfRule type="containsText" dxfId="428" priority="445" operator="containsText" text="Extremo">
      <formula>NOT(ISERROR(SEARCH("Extremo",M30)))</formula>
    </cfRule>
    <cfRule type="colorScale" priority="446">
      <colorScale>
        <cfvo type="min"/>
        <cfvo type="max"/>
        <color rgb="FFFF7128"/>
        <color rgb="FFFFEF9C"/>
      </colorScale>
    </cfRule>
  </conditionalFormatting>
  <conditionalFormatting sqref="N30">
    <cfRule type="containsText" dxfId="427" priority="436" operator="containsText" text="3- Moderado">
      <formula>NOT(ISERROR(SEARCH("3- Moderado",N30)))</formula>
    </cfRule>
    <cfRule type="containsText" dxfId="426" priority="437" operator="containsText" text="6- Moderado">
      <formula>NOT(ISERROR(SEARCH("6- Moderado",N30)))</formula>
    </cfRule>
    <cfRule type="containsText" dxfId="425" priority="438" operator="containsText" text="4- Moderado">
      <formula>NOT(ISERROR(SEARCH("4- Moderado",N30)))</formula>
    </cfRule>
    <cfRule type="containsText" dxfId="424" priority="439" operator="containsText" text="3- Bajo">
      <formula>NOT(ISERROR(SEARCH("3- Bajo",N30)))</formula>
    </cfRule>
    <cfRule type="containsText" dxfId="423" priority="440" operator="containsText" text="4- Bajo">
      <formula>NOT(ISERROR(SEARCH("4- Bajo",N30)))</formula>
    </cfRule>
    <cfRule type="containsText" dxfId="422" priority="441" operator="containsText" text="1- Bajo">
      <formula>NOT(ISERROR(SEARCH("1- Bajo",N30)))</formula>
    </cfRule>
  </conditionalFormatting>
  <conditionalFormatting sqref="H30:H34">
    <cfRule type="containsText" dxfId="421" priority="423" operator="containsText" text="Muy Alta">
      <formula>NOT(ISERROR(SEARCH("Muy Alta",H30)))</formula>
    </cfRule>
    <cfRule type="containsText" dxfId="420" priority="424" operator="containsText" text="Alta">
      <formula>NOT(ISERROR(SEARCH("Alta",H30)))</formula>
    </cfRule>
    <cfRule type="containsText" dxfId="419" priority="425" operator="containsText" text="Muy Alta">
      <formula>NOT(ISERROR(SEARCH("Muy Alta",H30)))</formula>
    </cfRule>
    <cfRule type="containsText" dxfId="418" priority="430" operator="containsText" text="Muy Baja">
      <formula>NOT(ISERROR(SEARCH("Muy Baja",H30)))</formula>
    </cfRule>
    <cfRule type="containsText" dxfId="417" priority="431" operator="containsText" text="Baja">
      <formula>NOT(ISERROR(SEARCH("Baja",H30)))</formula>
    </cfRule>
    <cfRule type="containsText" dxfId="416" priority="432" operator="containsText" text="Media">
      <formula>NOT(ISERROR(SEARCH("Media",H30)))</formula>
    </cfRule>
    <cfRule type="containsText" dxfId="415" priority="433" operator="containsText" text="Alta">
      <formula>NOT(ISERROR(SEARCH("Alta",H30)))</formula>
    </cfRule>
    <cfRule type="containsText" dxfId="414" priority="435" operator="containsText" text="Muy Alta">
      <formula>NOT(ISERROR(SEARCH("Muy Alta",H30)))</formula>
    </cfRule>
  </conditionalFormatting>
  <conditionalFormatting sqref="I30:I34">
    <cfRule type="containsText" dxfId="413" priority="426" operator="containsText" text="Catastrófico">
      <formula>NOT(ISERROR(SEARCH("Catastrófico",I30)))</formula>
    </cfRule>
    <cfRule type="containsText" dxfId="412" priority="427" operator="containsText" text="Mayor">
      <formula>NOT(ISERROR(SEARCH("Mayor",I30)))</formula>
    </cfRule>
    <cfRule type="containsText" dxfId="411" priority="428" operator="containsText" text="Menor">
      <formula>NOT(ISERROR(SEARCH("Menor",I30)))</formula>
    </cfRule>
    <cfRule type="containsText" dxfId="410" priority="429" operator="containsText" text="Leve">
      <formula>NOT(ISERROR(SEARCH("Leve",I30)))</formula>
    </cfRule>
    <cfRule type="containsText" dxfId="409" priority="434" operator="containsText" text="Moderado">
      <formula>NOT(ISERROR(SEARCH("Moderado",I30)))</formula>
    </cfRule>
  </conditionalFormatting>
  <conditionalFormatting sqref="K30:K34">
    <cfRule type="containsText" dxfId="408" priority="421" operator="containsText" text="Media">
      <formula>NOT(ISERROR(SEARCH("Media",K30)))</formula>
    </cfRule>
  </conditionalFormatting>
  <conditionalFormatting sqref="L30:L34">
    <cfRule type="containsText" dxfId="407" priority="420" operator="containsText" text="Moderado">
      <formula>NOT(ISERROR(SEARCH("Moderado",L30)))</formula>
    </cfRule>
  </conditionalFormatting>
  <conditionalFormatting sqref="J30:J34">
    <cfRule type="containsText" dxfId="406" priority="419" operator="containsText" text="Moderado">
      <formula>NOT(ISERROR(SEARCH("Moderado",J30)))</formula>
    </cfRule>
  </conditionalFormatting>
  <conditionalFormatting sqref="J30:J34">
    <cfRule type="containsText" dxfId="405" priority="417" operator="containsText" text="Bajo">
      <formula>NOT(ISERROR(SEARCH("Bajo",J30)))</formula>
    </cfRule>
    <cfRule type="containsText" dxfId="404" priority="418" operator="containsText" text="Extremo">
      <formula>NOT(ISERROR(SEARCH("Extremo",J30)))</formula>
    </cfRule>
  </conditionalFormatting>
  <conditionalFormatting sqref="K30:K34">
    <cfRule type="containsText" dxfId="403" priority="415" operator="containsText" text="Baja">
      <formula>NOT(ISERROR(SEARCH("Baja",K30)))</formula>
    </cfRule>
    <cfRule type="containsText" dxfId="402" priority="416" operator="containsText" text="Muy Baja">
      <formula>NOT(ISERROR(SEARCH("Muy Baja",K30)))</formula>
    </cfRule>
  </conditionalFormatting>
  <conditionalFormatting sqref="K30:K34">
    <cfRule type="containsText" dxfId="401" priority="413" operator="containsText" text="Muy Alta">
      <formula>NOT(ISERROR(SEARCH("Muy Alta",K30)))</formula>
    </cfRule>
    <cfRule type="containsText" dxfId="400" priority="414" operator="containsText" text="Alta">
      <formula>NOT(ISERROR(SEARCH("Alta",K30)))</formula>
    </cfRule>
  </conditionalFormatting>
  <conditionalFormatting sqref="L30:L34">
    <cfRule type="containsText" dxfId="399" priority="409" operator="containsText" text="Catastrófico">
      <formula>NOT(ISERROR(SEARCH("Catastrófico",L30)))</formula>
    </cfRule>
    <cfRule type="containsText" dxfId="398" priority="410" operator="containsText" text="Mayor">
      <formula>NOT(ISERROR(SEARCH("Mayor",L30)))</formula>
    </cfRule>
    <cfRule type="containsText" dxfId="397" priority="411" operator="containsText" text="Menor">
      <formula>NOT(ISERROR(SEARCH("Menor",L30)))</formula>
    </cfRule>
    <cfRule type="containsText" dxfId="396" priority="412" operator="containsText" text="Leve">
      <formula>NOT(ISERROR(SEARCH("Leve",L30)))</formula>
    </cfRule>
  </conditionalFormatting>
  <conditionalFormatting sqref="K35:L35">
    <cfRule type="containsText" dxfId="395" priority="403" operator="containsText" text="3- Moderado">
      <formula>NOT(ISERROR(SEARCH("3- Moderado",K35)))</formula>
    </cfRule>
    <cfRule type="containsText" dxfId="394" priority="404" operator="containsText" text="6- Moderado">
      <formula>NOT(ISERROR(SEARCH("6- Moderado",K35)))</formula>
    </cfRule>
    <cfRule type="containsText" dxfId="393" priority="405" operator="containsText" text="4- Moderado">
      <formula>NOT(ISERROR(SEARCH("4- Moderado",K35)))</formula>
    </cfRule>
    <cfRule type="containsText" dxfId="392" priority="406" operator="containsText" text="3- Bajo">
      <formula>NOT(ISERROR(SEARCH("3- Bajo",K35)))</formula>
    </cfRule>
    <cfRule type="containsText" dxfId="391" priority="407" operator="containsText" text="4- Bajo">
      <formula>NOT(ISERROR(SEARCH("4- Bajo",K35)))</formula>
    </cfRule>
    <cfRule type="containsText" dxfId="390" priority="408" operator="containsText" text="1- Bajo">
      <formula>NOT(ISERROR(SEARCH("1- Bajo",K35)))</formula>
    </cfRule>
  </conditionalFormatting>
  <conditionalFormatting sqref="H35:I35">
    <cfRule type="containsText" dxfId="389" priority="397" operator="containsText" text="3- Moderado">
      <formula>NOT(ISERROR(SEARCH("3- Moderado",H35)))</formula>
    </cfRule>
    <cfRule type="containsText" dxfId="388" priority="398" operator="containsText" text="6- Moderado">
      <formula>NOT(ISERROR(SEARCH("6- Moderado",H35)))</formula>
    </cfRule>
    <cfRule type="containsText" dxfId="387" priority="399" operator="containsText" text="4- Moderado">
      <formula>NOT(ISERROR(SEARCH("4- Moderado",H35)))</formula>
    </cfRule>
    <cfRule type="containsText" dxfId="386" priority="400" operator="containsText" text="3- Bajo">
      <formula>NOT(ISERROR(SEARCH("3- Bajo",H35)))</formula>
    </cfRule>
    <cfRule type="containsText" dxfId="385" priority="401" operator="containsText" text="4- Bajo">
      <formula>NOT(ISERROR(SEARCH("4- Bajo",H35)))</formula>
    </cfRule>
    <cfRule type="containsText" dxfId="384" priority="402" operator="containsText" text="1- Bajo">
      <formula>NOT(ISERROR(SEARCH("1- Bajo",H35)))</formula>
    </cfRule>
  </conditionalFormatting>
  <conditionalFormatting sqref="A35 C35:E35">
    <cfRule type="containsText" dxfId="383" priority="391" operator="containsText" text="3- Moderado">
      <formula>NOT(ISERROR(SEARCH("3- Moderado",A35)))</formula>
    </cfRule>
    <cfRule type="containsText" dxfId="382" priority="392" operator="containsText" text="6- Moderado">
      <formula>NOT(ISERROR(SEARCH("6- Moderado",A35)))</formula>
    </cfRule>
    <cfRule type="containsText" dxfId="381" priority="393" operator="containsText" text="4- Moderado">
      <formula>NOT(ISERROR(SEARCH("4- Moderado",A35)))</formula>
    </cfRule>
    <cfRule type="containsText" dxfId="380" priority="394" operator="containsText" text="3- Bajo">
      <formula>NOT(ISERROR(SEARCH("3- Bajo",A35)))</formula>
    </cfRule>
    <cfRule type="containsText" dxfId="379" priority="395" operator="containsText" text="4- Bajo">
      <formula>NOT(ISERROR(SEARCH("4- Bajo",A35)))</formula>
    </cfRule>
    <cfRule type="containsText" dxfId="378" priority="396" operator="containsText" text="1- Bajo">
      <formula>NOT(ISERROR(SEARCH("1- Bajo",A35)))</formula>
    </cfRule>
  </conditionalFormatting>
  <conditionalFormatting sqref="F35:G35">
    <cfRule type="containsText" dxfId="377" priority="385" operator="containsText" text="3- Moderado">
      <formula>NOT(ISERROR(SEARCH("3- Moderado",F35)))</formula>
    </cfRule>
    <cfRule type="containsText" dxfId="376" priority="386" operator="containsText" text="6- Moderado">
      <formula>NOT(ISERROR(SEARCH("6- Moderado",F35)))</formula>
    </cfRule>
    <cfRule type="containsText" dxfId="375" priority="387" operator="containsText" text="4- Moderado">
      <formula>NOT(ISERROR(SEARCH("4- Moderado",F35)))</formula>
    </cfRule>
    <cfRule type="containsText" dxfId="374" priority="388" operator="containsText" text="3- Bajo">
      <formula>NOT(ISERROR(SEARCH("3- Bajo",F35)))</formula>
    </cfRule>
    <cfRule type="containsText" dxfId="373" priority="389" operator="containsText" text="4- Bajo">
      <formula>NOT(ISERROR(SEARCH("4- Bajo",F35)))</formula>
    </cfRule>
    <cfRule type="containsText" dxfId="372" priority="390" operator="containsText" text="1- Bajo">
      <formula>NOT(ISERROR(SEARCH("1- Bajo",F35)))</formula>
    </cfRule>
  </conditionalFormatting>
  <conditionalFormatting sqref="J35:J39">
    <cfRule type="containsText" dxfId="371" priority="380" operator="containsText" text="Bajo">
      <formula>NOT(ISERROR(SEARCH("Bajo",J35)))</formula>
    </cfRule>
    <cfRule type="containsText" dxfId="370" priority="381" operator="containsText" text="Moderado">
      <formula>NOT(ISERROR(SEARCH("Moderado",J35)))</formula>
    </cfRule>
    <cfRule type="containsText" dxfId="369" priority="382" operator="containsText" text="Alto">
      <formula>NOT(ISERROR(SEARCH("Alto",J35)))</formula>
    </cfRule>
    <cfRule type="containsText" dxfId="368" priority="383" operator="containsText" text="Extremo">
      <formula>NOT(ISERROR(SEARCH("Extremo",J35)))</formula>
    </cfRule>
    <cfRule type="colorScale" priority="384">
      <colorScale>
        <cfvo type="min"/>
        <cfvo type="max"/>
        <color rgb="FFFF7128"/>
        <color rgb="FFFFEF9C"/>
      </colorScale>
    </cfRule>
  </conditionalFormatting>
  <conditionalFormatting sqref="M35:M39">
    <cfRule type="containsText" dxfId="367" priority="355" operator="containsText" text="Moderado">
      <formula>NOT(ISERROR(SEARCH("Moderado",M35)))</formula>
    </cfRule>
    <cfRule type="containsText" dxfId="366" priority="375" operator="containsText" text="Bajo">
      <formula>NOT(ISERROR(SEARCH("Bajo",M35)))</formula>
    </cfRule>
    <cfRule type="containsText" dxfId="365" priority="376" operator="containsText" text="Moderado">
      <formula>NOT(ISERROR(SEARCH("Moderado",M35)))</formula>
    </cfRule>
    <cfRule type="containsText" dxfId="364" priority="377" operator="containsText" text="Alto">
      <formula>NOT(ISERROR(SEARCH("Alto",M35)))</formula>
    </cfRule>
    <cfRule type="containsText" dxfId="363" priority="378" operator="containsText" text="Extremo">
      <formula>NOT(ISERROR(SEARCH("Extremo",M35)))</formula>
    </cfRule>
    <cfRule type="colorScale" priority="379">
      <colorScale>
        <cfvo type="min"/>
        <cfvo type="max"/>
        <color rgb="FFFF7128"/>
        <color rgb="FFFFEF9C"/>
      </colorScale>
    </cfRule>
  </conditionalFormatting>
  <conditionalFormatting sqref="N35">
    <cfRule type="containsText" dxfId="362" priority="369" operator="containsText" text="3- Moderado">
      <formula>NOT(ISERROR(SEARCH("3- Moderado",N35)))</formula>
    </cfRule>
    <cfRule type="containsText" dxfId="361" priority="370" operator="containsText" text="6- Moderado">
      <formula>NOT(ISERROR(SEARCH("6- Moderado",N35)))</formula>
    </cfRule>
    <cfRule type="containsText" dxfId="360" priority="371" operator="containsText" text="4- Moderado">
      <formula>NOT(ISERROR(SEARCH("4- Moderado",N35)))</formula>
    </cfRule>
    <cfRule type="containsText" dxfId="359" priority="372" operator="containsText" text="3- Bajo">
      <formula>NOT(ISERROR(SEARCH("3- Bajo",N35)))</formula>
    </cfRule>
    <cfRule type="containsText" dxfId="358" priority="373" operator="containsText" text="4- Bajo">
      <formula>NOT(ISERROR(SEARCH("4- Bajo",N35)))</formula>
    </cfRule>
    <cfRule type="containsText" dxfId="357" priority="374" operator="containsText" text="1- Bajo">
      <formula>NOT(ISERROR(SEARCH("1- Bajo",N35)))</formula>
    </cfRule>
  </conditionalFormatting>
  <conditionalFormatting sqref="H35:H39">
    <cfRule type="containsText" dxfId="356" priority="356" operator="containsText" text="Muy Alta">
      <formula>NOT(ISERROR(SEARCH("Muy Alta",H35)))</formula>
    </cfRule>
    <cfRule type="containsText" dxfId="355" priority="357" operator="containsText" text="Alta">
      <formula>NOT(ISERROR(SEARCH("Alta",H35)))</formula>
    </cfRule>
    <cfRule type="containsText" dxfId="354" priority="358" operator="containsText" text="Muy Alta">
      <formula>NOT(ISERROR(SEARCH("Muy Alta",H35)))</formula>
    </cfRule>
    <cfRule type="containsText" dxfId="353" priority="363" operator="containsText" text="Muy Baja">
      <formula>NOT(ISERROR(SEARCH("Muy Baja",H35)))</formula>
    </cfRule>
    <cfRule type="containsText" dxfId="352" priority="364" operator="containsText" text="Baja">
      <formula>NOT(ISERROR(SEARCH("Baja",H35)))</formula>
    </cfRule>
    <cfRule type="containsText" dxfId="351" priority="365" operator="containsText" text="Media">
      <formula>NOT(ISERROR(SEARCH("Media",H35)))</formula>
    </cfRule>
    <cfRule type="containsText" dxfId="350" priority="366" operator="containsText" text="Alta">
      <formula>NOT(ISERROR(SEARCH("Alta",H35)))</formula>
    </cfRule>
    <cfRule type="containsText" dxfId="349" priority="368" operator="containsText" text="Muy Alta">
      <formula>NOT(ISERROR(SEARCH("Muy Alta",H35)))</formula>
    </cfRule>
  </conditionalFormatting>
  <conditionalFormatting sqref="I35:I39">
    <cfRule type="containsText" dxfId="348" priority="359" operator="containsText" text="Catastrófico">
      <formula>NOT(ISERROR(SEARCH("Catastrófico",I35)))</formula>
    </cfRule>
    <cfRule type="containsText" dxfId="347" priority="360" operator="containsText" text="Mayor">
      <formula>NOT(ISERROR(SEARCH("Mayor",I35)))</formula>
    </cfRule>
    <cfRule type="containsText" dxfId="346" priority="361" operator="containsText" text="Menor">
      <formula>NOT(ISERROR(SEARCH("Menor",I35)))</formula>
    </cfRule>
    <cfRule type="containsText" dxfId="345" priority="362" operator="containsText" text="Leve">
      <formula>NOT(ISERROR(SEARCH("Leve",I35)))</formula>
    </cfRule>
    <cfRule type="containsText" dxfId="344" priority="367" operator="containsText" text="Moderado">
      <formula>NOT(ISERROR(SEARCH("Moderado",I35)))</formula>
    </cfRule>
  </conditionalFormatting>
  <conditionalFormatting sqref="K35:K39">
    <cfRule type="containsText" dxfId="343" priority="354" operator="containsText" text="Media">
      <formula>NOT(ISERROR(SEARCH("Media",K35)))</formula>
    </cfRule>
  </conditionalFormatting>
  <conditionalFormatting sqref="L35:L39">
    <cfRule type="containsText" dxfId="342" priority="353" operator="containsText" text="Moderado">
      <formula>NOT(ISERROR(SEARCH("Moderado",L35)))</formula>
    </cfRule>
  </conditionalFormatting>
  <conditionalFormatting sqref="J35:J39">
    <cfRule type="containsText" dxfId="341" priority="352" operator="containsText" text="Moderado">
      <formula>NOT(ISERROR(SEARCH("Moderado",J35)))</formula>
    </cfRule>
  </conditionalFormatting>
  <conditionalFormatting sqref="J35:J39">
    <cfRule type="containsText" dxfId="340" priority="350" operator="containsText" text="Bajo">
      <formula>NOT(ISERROR(SEARCH("Bajo",J35)))</formula>
    </cfRule>
    <cfRule type="containsText" dxfId="339" priority="351" operator="containsText" text="Extremo">
      <formula>NOT(ISERROR(SEARCH("Extremo",J35)))</formula>
    </cfRule>
  </conditionalFormatting>
  <conditionalFormatting sqref="K35:K39">
    <cfRule type="containsText" dxfId="338" priority="348" operator="containsText" text="Baja">
      <formula>NOT(ISERROR(SEARCH("Baja",K35)))</formula>
    </cfRule>
    <cfRule type="containsText" dxfId="337" priority="349" operator="containsText" text="Muy Baja">
      <formula>NOT(ISERROR(SEARCH("Muy Baja",K35)))</formula>
    </cfRule>
  </conditionalFormatting>
  <conditionalFormatting sqref="K35:K39">
    <cfRule type="containsText" dxfId="336" priority="346" operator="containsText" text="Muy Alta">
      <formula>NOT(ISERROR(SEARCH("Muy Alta",K35)))</formula>
    </cfRule>
    <cfRule type="containsText" dxfId="335" priority="347" operator="containsText" text="Alta">
      <formula>NOT(ISERROR(SEARCH("Alta",K35)))</formula>
    </cfRule>
  </conditionalFormatting>
  <conditionalFormatting sqref="L35:L39">
    <cfRule type="containsText" dxfId="334" priority="342" operator="containsText" text="Catastrófico">
      <formula>NOT(ISERROR(SEARCH("Catastrófico",L35)))</formula>
    </cfRule>
    <cfRule type="containsText" dxfId="333" priority="343" operator="containsText" text="Mayor">
      <formula>NOT(ISERROR(SEARCH("Mayor",L35)))</formula>
    </cfRule>
    <cfRule type="containsText" dxfId="332" priority="344" operator="containsText" text="Menor">
      <formula>NOT(ISERROR(SEARCH("Menor",L35)))</formula>
    </cfRule>
    <cfRule type="containsText" dxfId="331" priority="345" operator="containsText" text="Leve">
      <formula>NOT(ISERROR(SEARCH("Leve",L35)))</formula>
    </cfRule>
  </conditionalFormatting>
  <conditionalFormatting sqref="K40:L40">
    <cfRule type="containsText" dxfId="330" priority="336" operator="containsText" text="3- Moderado">
      <formula>NOT(ISERROR(SEARCH("3- Moderado",K40)))</formula>
    </cfRule>
    <cfRule type="containsText" dxfId="329" priority="337" operator="containsText" text="6- Moderado">
      <formula>NOT(ISERROR(SEARCH("6- Moderado",K40)))</formula>
    </cfRule>
    <cfRule type="containsText" dxfId="328" priority="338" operator="containsText" text="4- Moderado">
      <formula>NOT(ISERROR(SEARCH("4- Moderado",K40)))</formula>
    </cfRule>
    <cfRule type="containsText" dxfId="327" priority="339" operator="containsText" text="3- Bajo">
      <formula>NOT(ISERROR(SEARCH("3- Bajo",K40)))</formula>
    </cfRule>
    <cfRule type="containsText" dxfId="326" priority="340" operator="containsText" text="4- Bajo">
      <formula>NOT(ISERROR(SEARCH("4- Bajo",K40)))</formula>
    </cfRule>
    <cfRule type="containsText" dxfId="325" priority="341" operator="containsText" text="1- Bajo">
      <formula>NOT(ISERROR(SEARCH("1- Bajo",K40)))</formula>
    </cfRule>
  </conditionalFormatting>
  <conditionalFormatting sqref="H40:I40">
    <cfRule type="containsText" dxfId="324" priority="330" operator="containsText" text="3- Moderado">
      <formula>NOT(ISERROR(SEARCH("3- Moderado",H40)))</formula>
    </cfRule>
    <cfRule type="containsText" dxfId="323" priority="331" operator="containsText" text="6- Moderado">
      <formula>NOT(ISERROR(SEARCH("6- Moderado",H40)))</formula>
    </cfRule>
    <cfRule type="containsText" dxfId="322" priority="332" operator="containsText" text="4- Moderado">
      <formula>NOT(ISERROR(SEARCH("4- Moderado",H40)))</formula>
    </cfRule>
    <cfRule type="containsText" dxfId="321" priority="333" operator="containsText" text="3- Bajo">
      <formula>NOT(ISERROR(SEARCH("3- Bajo",H40)))</formula>
    </cfRule>
    <cfRule type="containsText" dxfId="320" priority="334" operator="containsText" text="4- Bajo">
      <formula>NOT(ISERROR(SEARCH("4- Bajo",H40)))</formula>
    </cfRule>
    <cfRule type="containsText" dxfId="319" priority="335" operator="containsText" text="1- Bajo">
      <formula>NOT(ISERROR(SEARCH("1- Bajo",H40)))</formula>
    </cfRule>
  </conditionalFormatting>
  <conditionalFormatting sqref="A40 C40:E40">
    <cfRule type="containsText" dxfId="318" priority="324" operator="containsText" text="3- Moderado">
      <formula>NOT(ISERROR(SEARCH("3- Moderado",A40)))</formula>
    </cfRule>
    <cfRule type="containsText" dxfId="317" priority="325" operator="containsText" text="6- Moderado">
      <formula>NOT(ISERROR(SEARCH("6- Moderado",A40)))</formula>
    </cfRule>
    <cfRule type="containsText" dxfId="316" priority="326" operator="containsText" text="4- Moderado">
      <formula>NOT(ISERROR(SEARCH("4- Moderado",A40)))</formula>
    </cfRule>
    <cfRule type="containsText" dxfId="315" priority="327" operator="containsText" text="3- Bajo">
      <formula>NOT(ISERROR(SEARCH("3- Bajo",A40)))</formula>
    </cfRule>
    <cfRule type="containsText" dxfId="314" priority="328" operator="containsText" text="4- Bajo">
      <formula>NOT(ISERROR(SEARCH("4- Bajo",A40)))</formula>
    </cfRule>
    <cfRule type="containsText" dxfId="313" priority="329" operator="containsText" text="1- Bajo">
      <formula>NOT(ISERROR(SEARCH("1- Bajo",A40)))</formula>
    </cfRule>
  </conditionalFormatting>
  <conditionalFormatting sqref="F40:G40">
    <cfRule type="containsText" dxfId="312" priority="318" operator="containsText" text="3- Moderado">
      <formula>NOT(ISERROR(SEARCH("3- Moderado",F40)))</formula>
    </cfRule>
    <cfRule type="containsText" dxfId="311" priority="319" operator="containsText" text="6- Moderado">
      <formula>NOT(ISERROR(SEARCH("6- Moderado",F40)))</formula>
    </cfRule>
    <cfRule type="containsText" dxfId="310" priority="320" operator="containsText" text="4- Moderado">
      <formula>NOT(ISERROR(SEARCH("4- Moderado",F40)))</formula>
    </cfRule>
    <cfRule type="containsText" dxfId="309" priority="321" operator="containsText" text="3- Bajo">
      <formula>NOT(ISERROR(SEARCH("3- Bajo",F40)))</formula>
    </cfRule>
    <cfRule type="containsText" dxfId="308" priority="322" operator="containsText" text="4- Bajo">
      <formula>NOT(ISERROR(SEARCH("4- Bajo",F40)))</formula>
    </cfRule>
    <cfRule type="containsText" dxfId="307" priority="323" operator="containsText" text="1- Bajo">
      <formula>NOT(ISERROR(SEARCH("1- Bajo",F40)))</formula>
    </cfRule>
  </conditionalFormatting>
  <conditionalFormatting sqref="J40:J44">
    <cfRule type="containsText" dxfId="306" priority="313" operator="containsText" text="Bajo">
      <formula>NOT(ISERROR(SEARCH("Bajo",J40)))</formula>
    </cfRule>
    <cfRule type="containsText" dxfId="305" priority="314" operator="containsText" text="Moderado">
      <formula>NOT(ISERROR(SEARCH("Moderado",J40)))</formula>
    </cfRule>
    <cfRule type="containsText" dxfId="304" priority="315" operator="containsText" text="Alto">
      <formula>NOT(ISERROR(SEARCH("Alto",J40)))</formula>
    </cfRule>
    <cfRule type="containsText" dxfId="303" priority="316" operator="containsText" text="Extremo">
      <formula>NOT(ISERROR(SEARCH("Extremo",J40)))</formula>
    </cfRule>
    <cfRule type="colorScale" priority="317">
      <colorScale>
        <cfvo type="min"/>
        <cfvo type="max"/>
        <color rgb="FFFF7128"/>
        <color rgb="FFFFEF9C"/>
      </colorScale>
    </cfRule>
  </conditionalFormatting>
  <conditionalFormatting sqref="M40:M44">
    <cfRule type="containsText" dxfId="302" priority="288" operator="containsText" text="Moderado">
      <formula>NOT(ISERROR(SEARCH("Moderado",M40)))</formula>
    </cfRule>
    <cfRule type="containsText" dxfId="301" priority="308" operator="containsText" text="Bajo">
      <formula>NOT(ISERROR(SEARCH("Bajo",M40)))</formula>
    </cfRule>
    <cfRule type="containsText" dxfId="300" priority="309" operator="containsText" text="Moderado">
      <formula>NOT(ISERROR(SEARCH("Moderado",M40)))</formula>
    </cfRule>
    <cfRule type="containsText" dxfId="299" priority="310" operator="containsText" text="Alto">
      <formula>NOT(ISERROR(SEARCH("Alto",M40)))</formula>
    </cfRule>
    <cfRule type="containsText" dxfId="298" priority="311" operator="containsText" text="Extremo">
      <formula>NOT(ISERROR(SEARCH("Extremo",M40)))</formula>
    </cfRule>
    <cfRule type="colorScale" priority="312">
      <colorScale>
        <cfvo type="min"/>
        <cfvo type="max"/>
        <color rgb="FFFF7128"/>
        <color rgb="FFFFEF9C"/>
      </colorScale>
    </cfRule>
  </conditionalFormatting>
  <conditionalFormatting sqref="N40">
    <cfRule type="containsText" dxfId="297" priority="302" operator="containsText" text="3- Moderado">
      <formula>NOT(ISERROR(SEARCH("3- Moderado",N40)))</formula>
    </cfRule>
    <cfRule type="containsText" dxfId="296" priority="303" operator="containsText" text="6- Moderado">
      <formula>NOT(ISERROR(SEARCH("6- Moderado",N40)))</formula>
    </cfRule>
    <cfRule type="containsText" dxfId="295" priority="304" operator="containsText" text="4- Moderado">
      <formula>NOT(ISERROR(SEARCH("4- Moderado",N40)))</formula>
    </cfRule>
    <cfRule type="containsText" dxfId="294" priority="305" operator="containsText" text="3- Bajo">
      <formula>NOT(ISERROR(SEARCH("3- Bajo",N40)))</formula>
    </cfRule>
    <cfRule type="containsText" dxfId="293" priority="306" operator="containsText" text="4- Bajo">
      <formula>NOT(ISERROR(SEARCH("4- Bajo",N40)))</formula>
    </cfRule>
    <cfRule type="containsText" dxfId="292" priority="307" operator="containsText" text="1- Bajo">
      <formula>NOT(ISERROR(SEARCH("1- Bajo",N40)))</formula>
    </cfRule>
  </conditionalFormatting>
  <conditionalFormatting sqref="H40:H44">
    <cfRule type="containsText" dxfId="291" priority="289" operator="containsText" text="Muy Alta">
      <formula>NOT(ISERROR(SEARCH("Muy Alta",H40)))</formula>
    </cfRule>
    <cfRule type="containsText" dxfId="290" priority="290" operator="containsText" text="Alta">
      <formula>NOT(ISERROR(SEARCH("Alta",H40)))</formula>
    </cfRule>
    <cfRule type="containsText" dxfId="289" priority="291" operator="containsText" text="Muy Alta">
      <formula>NOT(ISERROR(SEARCH("Muy Alta",H40)))</formula>
    </cfRule>
    <cfRule type="containsText" dxfId="288" priority="296" operator="containsText" text="Muy Baja">
      <formula>NOT(ISERROR(SEARCH("Muy Baja",H40)))</formula>
    </cfRule>
    <cfRule type="containsText" dxfId="287" priority="297" operator="containsText" text="Baja">
      <formula>NOT(ISERROR(SEARCH("Baja",H40)))</formula>
    </cfRule>
    <cfRule type="containsText" dxfId="286" priority="298" operator="containsText" text="Media">
      <formula>NOT(ISERROR(SEARCH("Media",H40)))</formula>
    </cfRule>
    <cfRule type="containsText" dxfId="285" priority="299" operator="containsText" text="Alta">
      <formula>NOT(ISERROR(SEARCH("Alta",H40)))</formula>
    </cfRule>
    <cfRule type="containsText" dxfId="284" priority="301" operator="containsText" text="Muy Alta">
      <formula>NOT(ISERROR(SEARCH("Muy Alta",H40)))</formula>
    </cfRule>
  </conditionalFormatting>
  <conditionalFormatting sqref="I40:I44">
    <cfRule type="containsText" dxfId="283" priority="292" operator="containsText" text="Catastrófico">
      <formula>NOT(ISERROR(SEARCH("Catastrófico",I40)))</formula>
    </cfRule>
    <cfRule type="containsText" dxfId="282" priority="293" operator="containsText" text="Mayor">
      <formula>NOT(ISERROR(SEARCH("Mayor",I40)))</formula>
    </cfRule>
    <cfRule type="containsText" dxfId="281" priority="294" operator="containsText" text="Menor">
      <formula>NOT(ISERROR(SEARCH("Menor",I40)))</formula>
    </cfRule>
    <cfRule type="containsText" dxfId="280" priority="295" operator="containsText" text="Leve">
      <formula>NOT(ISERROR(SEARCH("Leve",I40)))</formula>
    </cfRule>
    <cfRule type="containsText" dxfId="279" priority="300" operator="containsText" text="Moderado">
      <formula>NOT(ISERROR(SEARCH("Moderado",I40)))</formula>
    </cfRule>
  </conditionalFormatting>
  <conditionalFormatting sqref="K40:K44">
    <cfRule type="containsText" dxfId="278" priority="287" operator="containsText" text="Media">
      <formula>NOT(ISERROR(SEARCH("Media",K40)))</formula>
    </cfRule>
  </conditionalFormatting>
  <conditionalFormatting sqref="L40:L44">
    <cfRule type="containsText" dxfId="277" priority="286" operator="containsText" text="Moderado">
      <formula>NOT(ISERROR(SEARCH("Moderado",L40)))</formula>
    </cfRule>
  </conditionalFormatting>
  <conditionalFormatting sqref="J40:J44">
    <cfRule type="containsText" dxfId="276" priority="285" operator="containsText" text="Moderado">
      <formula>NOT(ISERROR(SEARCH("Moderado",J40)))</formula>
    </cfRule>
  </conditionalFormatting>
  <conditionalFormatting sqref="J40:J44">
    <cfRule type="containsText" dxfId="275" priority="283" operator="containsText" text="Bajo">
      <formula>NOT(ISERROR(SEARCH("Bajo",J40)))</formula>
    </cfRule>
    <cfRule type="containsText" dxfId="274" priority="284" operator="containsText" text="Extremo">
      <formula>NOT(ISERROR(SEARCH("Extremo",J40)))</formula>
    </cfRule>
  </conditionalFormatting>
  <conditionalFormatting sqref="K40:K44">
    <cfRule type="containsText" dxfId="273" priority="281" operator="containsText" text="Baja">
      <formula>NOT(ISERROR(SEARCH("Baja",K40)))</formula>
    </cfRule>
    <cfRule type="containsText" dxfId="272" priority="282" operator="containsText" text="Muy Baja">
      <formula>NOT(ISERROR(SEARCH("Muy Baja",K40)))</formula>
    </cfRule>
  </conditionalFormatting>
  <conditionalFormatting sqref="K40:K44">
    <cfRule type="containsText" dxfId="271" priority="279" operator="containsText" text="Muy Alta">
      <formula>NOT(ISERROR(SEARCH("Muy Alta",K40)))</formula>
    </cfRule>
    <cfRule type="containsText" dxfId="270" priority="280" operator="containsText" text="Alta">
      <formula>NOT(ISERROR(SEARCH("Alta",K40)))</formula>
    </cfRule>
  </conditionalFormatting>
  <conditionalFormatting sqref="L40:L44">
    <cfRule type="containsText" dxfId="269" priority="275" operator="containsText" text="Catastrófico">
      <formula>NOT(ISERROR(SEARCH("Catastrófico",L40)))</formula>
    </cfRule>
    <cfRule type="containsText" dxfId="268" priority="276" operator="containsText" text="Mayor">
      <formula>NOT(ISERROR(SEARCH("Mayor",L40)))</formula>
    </cfRule>
    <cfRule type="containsText" dxfId="267" priority="277" operator="containsText" text="Menor">
      <formula>NOT(ISERROR(SEARCH("Menor",L40)))</formula>
    </cfRule>
    <cfRule type="containsText" dxfId="266" priority="278" operator="containsText" text="Leve">
      <formula>NOT(ISERROR(SEARCH("Leve",L40)))</formula>
    </cfRule>
  </conditionalFormatting>
  <conditionalFormatting sqref="K45:L45">
    <cfRule type="containsText" dxfId="265" priority="269" operator="containsText" text="3- Moderado">
      <formula>NOT(ISERROR(SEARCH("3- Moderado",K45)))</formula>
    </cfRule>
    <cfRule type="containsText" dxfId="264" priority="270" operator="containsText" text="6- Moderado">
      <formula>NOT(ISERROR(SEARCH("6- Moderado",K45)))</formula>
    </cfRule>
    <cfRule type="containsText" dxfId="263" priority="271" operator="containsText" text="4- Moderado">
      <formula>NOT(ISERROR(SEARCH("4- Moderado",K45)))</formula>
    </cfRule>
    <cfRule type="containsText" dxfId="262" priority="272" operator="containsText" text="3- Bajo">
      <formula>NOT(ISERROR(SEARCH("3- Bajo",K45)))</formula>
    </cfRule>
    <cfRule type="containsText" dxfId="261" priority="273" operator="containsText" text="4- Bajo">
      <formula>NOT(ISERROR(SEARCH("4- Bajo",K45)))</formula>
    </cfRule>
    <cfRule type="containsText" dxfId="260" priority="274" operator="containsText" text="1- Bajo">
      <formula>NOT(ISERROR(SEARCH("1- Bajo",K45)))</formula>
    </cfRule>
  </conditionalFormatting>
  <conditionalFormatting sqref="H45:I45">
    <cfRule type="containsText" dxfId="259" priority="263" operator="containsText" text="3- Moderado">
      <formula>NOT(ISERROR(SEARCH("3- Moderado",H45)))</formula>
    </cfRule>
    <cfRule type="containsText" dxfId="258" priority="264" operator="containsText" text="6- Moderado">
      <formula>NOT(ISERROR(SEARCH("6- Moderado",H45)))</formula>
    </cfRule>
    <cfRule type="containsText" dxfId="257" priority="265" operator="containsText" text="4- Moderado">
      <formula>NOT(ISERROR(SEARCH("4- Moderado",H45)))</formula>
    </cfRule>
    <cfRule type="containsText" dxfId="256" priority="266" operator="containsText" text="3- Bajo">
      <formula>NOT(ISERROR(SEARCH("3- Bajo",H45)))</formula>
    </cfRule>
    <cfRule type="containsText" dxfId="255" priority="267" operator="containsText" text="4- Bajo">
      <formula>NOT(ISERROR(SEARCH("4- Bajo",H45)))</formula>
    </cfRule>
    <cfRule type="containsText" dxfId="254" priority="268" operator="containsText" text="1- Bajo">
      <formula>NOT(ISERROR(SEARCH("1- Bajo",H45)))</formula>
    </cfRule>
  </conditionalFormatting>
  <conditionalFormatting sqref="A45 C45:E45">
    <cfRule type="containsText" dxfId="253" priority="257" operator="containsText" text="3- Moderado">
      <formula>NOT(ISERROR(SEARCH("3- Moderado",A45)))</formula>
    </cfRule>
    <cfRule type="containsText" dxfId="252" priority="258" operator="containsText" text="6- Moderado">
      <formula>NOT(ISERROR(SEARCH("6- Moderado",A45)))</formula>
    </cfRule>
    <cfRule type="containsText" dxfId="251" priority="259" operator="containsText" text="4- Moderado">
      <formula>NOT(ISERROR(SEARCH("4- Moderado",A45)))</formula>
    </cfRule>
    <cfRule type="containsText" dxfId="250" priority="260" operator="containsText" text="3- Bajo">
      <formula>NOT(ISERROR(SEARCH("3- Bajo",A45)))</formula>
    </cfRule>
    <cfRule type="containsText" dxfId="249" priority="261" operator="containsText" text="4- Bajo">
      <formula>NOT(ISERROR(SEARCH("4- Bajo",A45)))</formula>
    </cfRule>
    <cfRule type="containsText" dxfId="248" priority="262" operator="containsText" text="1- Bajo">
      <formula>NOT(ISERROR(SEARCH("1- Bajo",A45)))</formula>
    </cfRule>
  </conditionalFormatting>
  <conditionalFormatting sqref="F45:G45">
    <cfRule type="containsText" dxfId="247" priority="251" operator="containsText" text="3- Moderado">
      <formula>NOT(ISERROR(SEARCH("3- Moderado",F45)))</formula>
    </cfRule>
    <cfRule type="containsText" dxfId="246" priority="252" operator="containsText" text="6- Moderado">
      <formula>NOT(ISERROR(SEARCH("6- Moderado",F45)))</formula>
    </cfRule>
    <cfRule type="containsText" dxfId="245" priority="253" operator="containsText" text="4- Moderado">
      <formula>NOT(ISERROR(SEARCH("4- Moderado",F45)))</formula>
    </cfRule>
    <cfRule type="containsText" dxfId="244" priority="254" operator="containsText" text="3- Bajo">
      <formula>NOT(ISERROR(SEARCH("3- Bajo",F45)))</formula>
    </cfRule>
    <cfRule type="containsText" dxfId="243" priority="255" operator="containsText" text="4- Bajo">
      <formula>NOT(ISERROR(SEARCH("4- Bajo",F45)))</formula>
    </cfRule>
    <cfRule type="containsText" dxfId="242" priority="256" operator="containsText" text="1- Bajo">
      <formula>NOT(ISERROR(SEARCH("1- Bajo",F45)))</formula>
    </cfRule>
  </conditionalFormatting>
  <conditionalFormatting sqref="J45:J49">
    <cfRule type="containsText" dxfId="241" priority="246" operator="containsText" text="Bajo">
      <formula>NOT(ISERROR(SEARCH("Bajo",J45)))</formula>
    </cfRule>
    <cfRule type="containsText" dxfId="240" priority="247" operator="containsText" text="Moderado">
      <formula>NOT(ISERROR(SEARCH("Moderado",J45)))</formula>
    </cfRule>
    <cfRule type="containsText" dxfId="239" priority="248" operator="containsText" text="Alto">
      <formula>NOT(ISERROR(SEARCH("Alto",J45)))</formula>
    </cfRule>
    <cfRule type="containsText" dxfId="238" priority="249" operator="containsText" text="Extremo">
      <formula>NOT(ISERROR(SEARCH("Extremo",J45)))</formula>
    </cfRule>
    <cfRule type="colorScale" priority="250">
      <colorScale>
        <cfvo type="min"/>
        <cfvo type="max"/>
        <color rgb="FFFF7128"/>
        <color rgb="FFFFEF9C"/>
      </colorScale>
    </cfRule>
  </conditionalFormatting>
  <conditionalFormatting sqref="M45:M49">
    <cfRule type="containsText" dxfId="237" priority="221" operator="containsText" text="Moderado">
      <formula>NOT(ISERROR(SEARCH("Moderado",M45)))</formula>
    </cfRule>
    <cfRule type="containsText" dxfId="236" priority="241" operator="containsText" text="Bajo">
      <formula>NOT(ISERROR(SEARCH("Bajo",M45)))</formula>
    </cfRule>
    <cfRule type="containsText" dxfId="235" priority="242" operator="containsText" text="Moderado">
      <formula>NOT(ISERROR(SEARCH("Moderado",M45)))</formula>
    </cfRule>
    <cfRule type="containsText" dxfId="234" priority="243" operator="containsText" text="Alto">
      <formula>NOT(ISERROR(SEARCH("Alto",M45)))</formula>
    </cfRule>
    <cfRule type="containsText" dxfId="233" priority="244" operator="containsText" text="Extremo">
      <formula>NOT(ISERROR(SEARCH("Extremo",M45)))</formula>
    </cfRule>
    <cfRule type="colorScale" priority="245">
      <colorScale>
        <cfvo type="min"/>
        <cfvo type="max"/>
        <color rgb="FFFF7128"/>
        <color rgb="FFFFEF9C"/>
      </colorScale>
    </cfRule>
  </conditionalFormatting>
  <conditionalFormatting sqref="N45">
    <cfRule type="containsText" dxfId="232" priority="235" operator="containsText" text="3- Moderado">
      <formula>NOT(ISERROR(SEARCH("3- Moderado",N45)))</formula>
    </cfRule>
    <cfRule type="containsText" dxfId="231" priority="236" operator="containsText" text="6- Moderado">
      <formula>NOT(ISERROR(SEARCH("6- Moderado",N45)))</formula>
    </cfRule>
    <cfRule type="containsText" dxfId="230" priority="237" operator="containsText" text="4- Moderado">
      <formula>NOT(ISERROR(SEARCH("4- Moderado",N45)))</formula>
    </cfRule>
    <cfRule type="containsText" dxfId="229" priority="238" operator="containsText" text="3- Bajo">
      <formula>NOT(ISERROR(SEARCH("3- Bajo",N45)))</formula>
    </cfRule>
    <cfRule type="containsText" dxfId="228" priority="239" operator="containsText" text="4- Bajo">
      <formula>NOT(ISERROR(SEARCH("4- Bajo",N45)))</formula>
    </cfRule>
    <cfRule type="containsText" dxfId="227" priority="240" operator="containsText" text="1- Bajo">
      <formula>NOT(ISERROR(SEARCH("1- Bajo",N45)))</formula>
    </cfRule>
  </conditionalFormatting>
  <conditionalFormatting sqref="H45:H49">
    <cfRule type="containsText" dxfId="226" priority="222" operator="containsText" text="Muy Alta">
      <formula>NOT(ISERROR(SEARCH("Muy Alta",H45)))</formula>
    </cfRule>
    <cfRule type="containsText" dxfId="225" priority="223" operator="containsText" text="Alta">
      <formula>NOT(ISERROR(SEARCH("Alta",H45)))</formula>
    </cfRule>
    <cfRule type="containsText" dxfId="224" priority="224" operator="containsText" text="Muy Alta">
      <formula>NOT(ISERROR(SEARCH("Muy Alta",H45)))</formula>
    </cfRule>
    <cfRule type="containsText" dxfId="223" priority="229" operator="containsText" text="Muy Baja">
      <formula>NOT(ISERROR(SEARCH("Muy Baja",H45)))</formula>
    </cfRule>
    <cfRule type="containsText" dxfId="222" priority="230" operator="containsText" text="Baja">
      <formula>NOT(ISERROR(SEARCH("Baja",H45)))</formula>
    </cfRule>
    <cfRule type="containsText" dxfId="221" priority="231" operator="containsText" text="Media">
      <formula>NOT(ISERROR(SEARCH("Media",H45)))</formula>
    </cfRule>
    <cfRule type="containsText" dxfId="220" priority="232" operator="containsText" text="Alta">
      <formula>NOT(ISERROR(SEARCH("Alta",H45)))</formula>
    </cfRule>
    <cfRule type="containsText" dxfId="219" priority="234" operator="containsText" text="Muy Alta">
      <formula>NOT(ISERROR(SEARCH("Muy Alta",H45)))</formula>
    </cfRule>
  </conditionalFormatting>
  <conditionalFormatting sqref="I45:I49">
    <cfRule type="containsText" dxfId="218" priority="225" operator="containsText" text="Catastrófico">
      <formula>NOT(ISERROR(SEARCH("Catastrófico",I45)))</formula>
    </cfRule>
    <cfRule type="containsText" dxfId="217" priority="226" operator="containsText" text="Mayor">
      <formula>NOT(ISERROR(SEARCH("Mayor",I45)))</formula>
    </cfRule>
    <cfRule type="containsText" dxfId="216" priority="227" operator="containsText" text="Menor">
      <formula>NOT(ISERROR(SEARCH("Menor",I45)))</formula>
    </cfRule>
    <cfRule type="containsText" dxfId="215" priority="228" operator="containsText" text="Leve">
      <formula>NOT(ISERROR(SEARCH("Leve",I45)))</formula>
    </cfRule>
    <cfRule type="containsText" dxfId="214" priority="233" operator="containsText" text="Moderado">
      <formula>NOT(ISERROR(SEARCH("Moderado",I45)))</formula>
    </cfRule>
  </conditionalFormatting>
  <conditionalFormatting sqref="K45:K49">
    <cfRule type="containsText" dxfId="213" priority="220" operator="containsText" text="Media">
      <formula>NOT(ISERROR(SEARCH("Media",K45)))</formula>
    </cfRule>
  </conditionalFormatting>
  <conditionalFormatting sqref="L45:L49">
    <cfRule type="containsText" dxfId="212" priority="219" operator="containsText" text="Moderado">
      <formula>NOT(ISERROR(SEARCH("Moderado",L45)))</formula>
    </cfRule>
  </conditionalFormatting>
  <conditionalFormatting sqref="J45:J49">
    <cfRule type="containsText" dxfId="211" priority="218" operator="containsText" text="Moderado">
      <formula>NOT(ISERROR(SEARCH("Moderado",J45)))</formula>
    </cfRule>
  </conditionalFormatting>
  <conditionalFormatting sqref="J45:J49">
    <cfRule type="containsText" dxfId="210" priority="216" operator="containsText" text="Bajo">
      <formula>NOT(ISERROR(SEARCH("Bajo",J45)))</formula>
    </cfRule>
    <cfRule type="containsText" dxfId="209" priority="217" operator="containsText" text="Extremo">
      <formula>NOT(ISERROR(SEARCH("Extremo",J45)))</formula>
    </cfRule>
  </conditionalFormatting>
  <conditionalFormatting sqref="K45:K49">
    <cfRule type="containsText" dxfId="208" priority="214" operator="containsText" text="Baja">
      <formula>NOT(ISERROR(SEARCH("Baja",K45)))</formula>
    </cfRule>
    <cfRule type="containsText" dxfId="207" priority="215" operator="containsText" text="Muy Baja">
      <formula>NOT(ISERROR(SEARCH("Muy Baja",K45)))</formula>
    </cfRule>
  </conditionalFormatting>
  <conditionalFormatting sqref="K45:K49">
    <cfRule type="containsText" dxfId="206" priority="212" operator="containsText" text="Muy Alta">
      <formula>NOT(ISERROR(SEARCH("Muy Alta",K45)))</formula>
    </cfRule>
    <cfRule type="containsText" dxfId="205" priority="213" operator="containsText" text="Alta">
      <formula>NOT(ISERROR(SEARCH("Alta",K45)))</formula>
    </cfRule>
  </conditionalFormatting>
  <conditionalFormatting sqref="L45:L49">
    <cfRule type="containsText" dxfId="204" priority="208" operator="containsText" text="Catastrófico">
      <formula>NOT(ISERROR(SEARCH("Catastrófico",L45)))</formula>
    </cfRule>
    <cfRule type="containsText" dxfId="203" priority="209" operator="containsText" text="Mayor">
      <formula>NOT(ISERROR(SEARCH("Mayor",L45)))</formula>
    </cfRule>
    <cfRule type="containsText" dxfId="202" priority="210" operator="containsText" text="Menor">
      <formula>NOT(ISERROR(SEARCH("Menor",L45)))</formula>
    </cfRule>
    <cfRule type="containsText" dxfId="201" priority="211" operator="containsText" text="Leve">
      <formula>NOT(ISERROR(SEARCH("Leve",L45)))</formula>
    </cfRule>
  </conditionalFormatting>
  <conditionalFormatting sqref="K50:L50">
    <cfRule type="containsText" dxfId="200" priority="202" operator="containsText" text="3- Moderado">
      <formula>NOT(ISERROR(SEARCH("3- Moderado",K50)))</formula>
    </cfRule>
    <cfRule type="containsText" dxfId="199" priority="203" operator="containsText" text="6- Moderado">
      <formula>NOT(ISERROR(SEARCH("6- Moderado",K50)))</formula>
    </cfRule>
    <cfRule type="containsText" dxfId="198" priority="204" operator="containsText" text="4- Moderado">
      <formula>NOT(ISERROR(SEARCH("4- Moderado",K50)))</formula>
    </cfRule>
    <cfRule type="containsText" dxfId="197" priority="205" operator="containsText" text="3- Bajo">
      <formula>NOT(ISERROR(SEARCH("3- Bajo",K50)))</formula>
    </cfRule>
    <cfRule type="containsText" dxfId="196" priority="206" operator="containsText" text="4- Bajo">
      <formula>NOT(ISERROR(SEARCH("4- Bajo",K50)))</formula>
    </cfRule>
    <cfRule type="containsText" dxfId="195" priority="207" operator="containsText" text="1- Bajo">
      <formula>NOT(ISERROR(SEARCH("1- Bajo",K50)))</formula>
    </cfRule>
  </conditionalFormatting>
  <conditionalFormatting sqref="H50:I50">
    <cfRule type="containsText" dxfId="194" priority="196" operator="containsText" text="3- Moderado">
      <formula>NOT(ISERROR(SEARCH("3- Moderado",H50)))</formula>
    </cfRule>
    <cfRule type="containsText" dxfId="193" priority="197" operator="containsText" text="6- Moderado">
      <formula>NOT(ISERROR(SEARCH("6- Moderado",H50)))</formula>
    </cfRule>
    <cfRule type="containsText" dxfId="192" priority="198" operator="containsText" text="4- Moderado">
      <formula>NOT(ISERROR(SEARCH("4- Moderado",H50)))</formula>
    </cfRule>
    <cfRule type="containsText" dxfId="191" priority="199" operator="containsText" text="3- Bajo">
      <formula>NOT(ISERROR(SEARCH("3- Bajo",H50)))</formula>
    </cfRule>
    <cfRule type="containsText" dxfId="190" priority="200" operator="containsText" text="4- Bajo">
      <formula>NOT(ISERROR(SEARCH("4- Bajo",H50)))</formula>
    </cfRule>
    <cfRule type="containsText" dxfId="189" priority="201" operator="containsText" text="1- Bajo">
      <formula>NOT(ISERROR(SEARCH("1- Bajo",H50)))</formula>
    </cfRule>
  </conditionalFormatting>
  <conditionalFormatting sqref="A50 C50:E50">
    <cfRule type="containsText" dxfId="188" priority="190" operator="containsText" text="3- Moderado">
      <formula>NOT(ISERROR(SEARCH("3- Moderado",A50)))</formula>
    </cfRule>
    <cfRule type="containsText" dxfId="187" priority="191" operator="containsText" text="6- Moderado">
      <formula>NOT(ISERROR(SEARCH("6- Moderado",A50)))</formula>
    </cfRule>
    <cfRule type="containsText" dxfId="186" priority="192" operator="containsText" text="4- Moderado">
      <formula>NOT(ISERROR(SEARCH("4- Moderado",A50)))</formula>
    </cfRule>
    <cfRule type="containsText" dxfId="185" priority="193" operator="containsText" text="3- Bajo">
      <formula>NOT(ISERROR(SEARCH("3- Bajo",A50)))</formula>
    </cfRule>
    <cfRule type="containsText" dxfId="184" priority="194" operator="containsText" text="4- Bajo">
      <formula>NOT(ISERROR(SEARCH("4- Bajo",A50)))</formula>
    </cfRule>
    <cfRule type="containsText" dxfId="183" priority="195" operator="containsText" text="1- Bajo">
      <formula>NOT(ISERROR(SEARCH("1- Bajo",A50)))</formula>
    </cfRule>
  </conditionalFormatting>
  <conditionalFormatting sqref="F50:G50">
    <cfRule type="containsText" dxfId="182" priority="184" operator="containsText" text="3- Moderado">
      <formula>NOT(ISERROR(SEARCH("3- Moderado",F50)))</formula>
    </cfRule>
    <cfRule type="containsText" dxfId="181" priority="185" operator="containsText" text="6- Moderado">
      <formula>NOT(ISERROR(SEARCH("6- Moderado",F50)))</formula>
    </cfRule>
    <cfRule type="containsText" dxfId="180" priority="186" operator="containsText" text="4- Moderado">
      <formula>NOT(ISERROR(SEARCH("4- Moderado",F50)))</formula>
    </cfRule>
    <cfRule type="containsText" dxfId="179" priority="187" operator="containsText" text="3- Bajo">
      <formula>NOT(ISERROR(SEARCH("3- Bajo",F50)))</formula>
    </cfRule>
    <cfRule type="containsText" dxfId="178" priority="188" operator="containsText" text="4- Bajo">
      <formula>NOT(ISERROR(SEARCH("4- Bajo",F50)))</formula>
    </cfRule>
    <cfRule type="containsText" dxfId="177" priority="189" operator="containsText" text="1- Bajo">
      <formula>NOT(ISERROR(SEARCH("1- Bajo",F50)))</formula>
    </cfRule>
  </conditionalFormatting>
  <conditionalFormatting sqref="J50:J54">
    <cfRule type="containsText" dxfId="176" priority="179" operator="containsText" text="Bajo">
      <formula>NOT(ISERROR(SEARCH("Bajo",J50)))</formula>
    </cfRule>
    <cfRule type="containsText" dxfId="175" priority="180" operator="containsText" text="Moderado">
      <formula>NOT(ISERROR(SEARCH("Moderado",J50)))</formula>
    </cfRule>
    <cfRule type="containsText" dxfId="174" priority="181" operator="containsText" text="Alto">
      <formula>NOT(ISERROR(SEARCH("Alto",J50)))</formula>
    </cfRule>
    <cfRule type="containsText" dxfId="173" priority="182" operator="containsText" text="Extremo">
      <formula>NOT(ISERROR(SEARCH("Extremo",J50)))</formula>
    </cfRule>
    <cfRule type="colorScale" priority="183">
      <colorScale>
        <cfvo type="min"/>
        <cfvo type="max"/>
        <color rgb="FFFF7128"/>
        <color rgb="FFFFEF9C"/>
      </colorScale>
    </cfRule>
  </conditionalFormatting>
  <conditionalFormatting sqref="M50:M54">
    <cfRule type="containsText" dxfId="172" priority="154" operator="containsText" text="Moderado">
      <formula>NOT(ISERROR(SEARCH("Moderado",M50)))</formula>
    </cfRule>
    <cfRule type="containsText" dxfId="171" priority="174" operator="containsText" text="Bajo">
      <formula>NOT(ISERROR(SEARCH("Bajo",M50)))</formula>
    </cfRule>
    <cfRule type="containsText" dxfId="170" priority="175" operator="containsText" text="Moderado">
      <formula>NOT(ISERROR(SEARCH("Moderado",M50)))</formula>
    </cfRule>
    <cfRule type="containsText" dxfId="169" priority="176" operator="containsText" text="Alto">
      <formula>NOT(ISERROR(SEARCH("Alto",M50)))</formula>
    </cfRule>
    <cfRule type="containsText" dxfId="168" priority="177" operator="containsText" text="Extremo">
      <formula>NOT(ISERROR(SEARCH("Extremo",M50)))</formula>
    </cfRule>
    <cfRule type="colorScale" priority="178">
      <colorScale>
        <cfvo type="min"/>
        <cfvo type="max"/>
        <color rgb="FFFF7128"/>
        <color rgb="FFFFEF9C"/>
      </colorScale>
    </cfRule>
  </conditionalFormatting>
  <conditionalFormatting sqref="N50">
    <cfRule type="containsText" dxfId="167" priority="168" operator="containsText" text="3- Moderado">
      <formula>NOT(ISERROR(SEARCH("3- Moderado",N50)))</formula>
    </cfRule>
    <cfRule type="containsText" dxfId="166" priority="169" operator="containsText" text="6- Moderado">
      <formula>NOT(ISERROR(SEARCH("6- Moderado",N50)))</formula>
    </cfRule>
    <cfRule type="containsText" dxfId="165" priority="170" operator="containsText" text="4- Moderado">
      <formula>NOT(ISERROR(SEARCH("4- Moderado",N50)))</formula>
    </cfRule>
    <cfRule type="containsText" dxfId="164" priority="171" operator="containsText" text="3- Bajo">
      <formula>NOT(ISERROR(SEARCH("3- Bajo",N50)))</formula>
    </cfRule>
    <cfRule type="containsText" dxfId="163" priority="172" operator="containsText" text="4- Bajo">
      <formula>NOT(ISERROR(SEARCH("4- Bajo",N50)))</formula>
    </cfRule>
    <cfRule type="containsText" dxfId="162" priority="173" operator="containsText" text="1- Bajo">
      <formula>NOT(ISERROR(SEARCH("1- Bajo",N50)))</formula>
    </cfRule>
  </conditionalFormatting>
  <conditionalFormatting sqref="H50:H54">
    <cfRule type="containsText" dxfId="161" priority="155" operator="containsText" text="Muy Alta">
      <formula>NOT(ISERROR(SEARCH("Muy Alta",H50)))</formula>
    </cfRule>
    <cfRule type="containsText" dxfId="160" priority="156" operator="containsText" text="Alta">
      <formula>NOT(ISERROR(SEARCH("Alta",H50)))</formula>
    </cfRule>
    <cfRule type="containsText" dxfId="159" priority="157" operator="containsText" text="Muy Alta">
      <formula>NOT(ISERROR(SEARCH("Muy Alta",H50)))</formula>
    </cfRule>
    <cfRule type="containsText" dxfId="158" priority="162" operator="containsText" text="Muy Baja">
      <formula>NOT(ISERROR(SEARCH("Muy Baja",H50)))</formula>
    </cfRule>
    <cfRule type="containsText" dxfId="157" priority="163" operator="containsText" text="Baja">
      <formula>NOT(ISERROR(SEARCH("Baja",H50)))</formula>
    </cfRule>
    <cfRule type="containsText" dxfId="156" priority="164" operator="containsText" text="Media">
      <formula>NOT(ISERROR(SEARCH("Media",H50)))</formula>
    </cfRule>
    <cfRule type="containsText" dxfId="155" priority="165" operator="containsText" text="Alta">
      <formula>NOT(ISERROR(SEARCH("Alta",H50)))</formula>
    </cfRule>
    <cfRule type="containsText" dxfId="154" priority="167" operator="containsText" text="Muy Alta">
      <formula>NOT(ISERROR(SEARCH("Muy Alta",H50)))</formula>
    </cfRule>
  </conditionalFormatting>
  <conditionalFormatting sqref="I50:I54">
    <cfRule type="containsText" dxfId="153" priority="158" operator="containsText" text="Catastrófico">
      <formula>NOT(ISERROR(SEARCH("Catastrófico",I50)))</formula>
    </cfRule>
    <cfRule type="containsText" dxfId="152" priority="159" operator="containsText" text="Mayor">
      <formula>NOT(ISERROR(SEARCH("Mayor",I50)))</formula>
    </cfRule>
    <cfRule type="containsText" dxfId="151" priority="160" operator="containsText" text="Menor">
      <formula>NOT(ISERROR(SEARCH("Menor",I50)))</formula>
    </cfRule>
    <cfRule type="containsText" dxfId="150" priority="161" operator="containsText" text="Leve">
      <formula>NOT(ISERROR(SEARCH("Leve",I50)))</formula>
    </cfRule>
    <cfRule type="containsText" dxfId="149" priority="166" operator="containsText" text="Moderado">
      <formula>NOT(ISERROR(SEARCH("Moderado",I50)))</formula>
    </cfRule>
  </conditionalFormatting>
  <conditionalFormatting sqref="K50:K54">
    <cfRule type="containsText" dxfId="148" priority="153" operator="containsText" text="Media">
      <formula>NOT(ISERROR(SEARCH("Media",K50)))</formula>
    </cfRule>
  </conditionalFormatting>
  <conditionalFormatting sqref="L50:L54">
    <cfRule type="containsText" dxfId="147" priority="152" operator="containsText" text="Moderado">
      <formula>NOT(ISERROR(SEARCH("Moderado",L50)))</formula>
    </cfRule>
  </conditionalFormatting>
  <conditionalFormatting sqref="J50:J54">
    <cfRule type="containsText" dxfId="146" priority="151" operator="containsText" text="Moderado">
      <formula>NOT(ISERROR(SEARCH("Moderado",J50)))</formula>
    </cfRule>
  </conditionalFormatting>
  <conditionalFormatting sqref="J50:J54">
    <cfRule type="containsText" dxfId="145" priority="149" operator="containsText" text="Bajo">
      <formula>NOT(ISERROR(SEARCH("Bajo",J50)))</formula>
    </cfRule>
    <cfRule type="containsText" dxfId="144" priority="150" operator="containsText" text="Extremo">
      <formula>NOT(ISERROR(SEARCH("Extremo",J50)))</formula>
    </cfRule>
  </conditionalFormatting>
  <conditionalFormatting sqref="K50:K54">
    <cfRule type="containsText" dxfId="143" priority="147" operator="containsText" text="Baja">
      <formula>NOT(ISERROR(SEARCH("Baja",K50)))</formula>
    </cfRule>
    <cfRule type="containsText" dxfId="142" priority="148" operator="containsText" text="Muy Baja">
      <formula>NOT(ISERROR(SEARCH("Muy Baja",K50)))</formula>
    </cfRule>
  </conditionalFormatting>
  <conditionalFormatting sqref="K50:K54">
    <cfRule type="containsText" dxfId="141" priority="145" operator="containsText" text="Muy Alta">
      <formula>NOT(ISERROR(SEARCH("Muy Alta",K50)))</formula>
    </cfRule>
    <cfRule type="containsText" dxfId="140" priority="146" operator="containsText" text="Alta">
      <formula>NOT(ISERROR(SEARCH("Alta",K50)))</formula>
    </cfRule>
  </conditionalFormatting>
  <conditionalFormatting sqref="L50:L54">
    <cfRule type="containsText" dxfId="139" priority="141" operator="containsText" text="Catastrófico">
      <formula>NOT(ISERROR(SEARCH("Catastrófico",L50)))</formula>
    </cfRule>
    <cfRule type="containsText" dxfId="138" priority="142" operator="containsText" text="Mayor">
      <formula>NOT(ISERROR(SEARCH("Mayor",L50)))</formula>
    </cfRule>
    <cfRule type="containsText" dxfId="137" priority="143" operator="containsText" text="Menor">
      <formula>NOT(ISERROR(SEARCH("Menor",L50)))</formula>
    </cfRule>
    <cfRule type="containsText" dxfId="136" priority="144" operator="containsText" text="Leve">
      <formula>NOT(ISERROR(SEARCH("Leve",L50)))</formula>
    </cfRule>
  </conditionalFormatting>
  <conditionalFormatting sqref="K55:L55">
    <cfRule type="containsText" dxfId="135" priority="135" operator="containsText" text="3- Moderado">
      <formula>NOT(ISERROR(SEARCH("3- Moderado",K55)))</formula>
    </cfRule>
    <cfRule type="containsText" dxfId="134" priority="136" operator="containsText" text="6- Moderado">
      <formula>NOT(ISERROR(SEARCH("6- Moderado",K55)))</formula>
    </cfRule>
    <cfRule type="containsText" dxfId="133" priority="137" operator="containsText" text="4- Moderado">
      <formula>NOT(ISERROR(SEARCH("4- Moderado",K55)))</formula>
    </cfRule>
    <cfRule type="containsText" dxfId="132" priority="138" operator="containsText" text="3- Bajo">
      <formula>NOT(ISERROR(SEARCH("3- Bajo",K55)))</formula>
    </cfRule>
    <cfRule type="containsText" dxfId="131" priority="139" operator="containsText" text="4- Bajo">
      <formula>NOT(ISERROR(SEARCH("4- Bajo",K55)))</formula>
    </cfRule>
    <cfRule type="containsText" dxfId="130" priority="140" operator="containsText" text="1- Bajo">
      <formula>NOT(ISERROR(SEARCH("1- Bajo",K55)))</formula>
    </cfRule>
  </conditionalFormatting>
  <conditionalFormatting sqref="H55:I55">
    <cfRule type="containsText" dxfId="129" priority="129" operator="containsText" text="3- Moderado">
      <formula>NOT(ISERROR(SEARCH("3- Moderado",H55)))</formula>
    </cfRule>
    <cfRule type="containsText" dxfId="128" priority="130" operator="containsText" text="6- Moderado">
      <formula>NOT(ISERROR(SEARCH("6- Moderado",H55)))</formula>
    </cfRule>
    <cfRule type="containsText" dxfId="127" priority="131" operator="containsText" text="4- Moderado">
      <formula>NOT(ISERROR(SEARCH("4- Moderado",H55)))</formula>
    </cfRule>
    <cfRule type="containsText" dxfId="126" priority="132" operator="containsText" text="3- Bajo">
      <formula>NOT(ISERROR(SEARCH("3- Bajo",H55)))</formula>
    </cfRule>
    <cfRule type="containsText" dxfId="125" priority="133" operator="containsText" text="4- Bajo">
      <formula>NOT(ISERROR(SEARCH("4- Bajo",H55)))</formula>
    </cfRule>
    <cfRule type="containsText" dxfId="124" priority="134" operator="containsText" text="1- Bajo">
      <formula>NOT(ISERROR(SEARCH("1- Bajo",H55)))</formula>
    </cfRule>
  </conditionalFormatting>
  <conditionalFormatting sqref="A55 C55:E55">
    <cfRule type="containsText" dxfId="123" priority="123" operator="containsText" text="3- Moderado">
      <formula>NOT(ISERROR(SEARCH("3- Moderado",A55)))</formula>
    </cfRule>
    <cfRule type="containsText" dxfId="122" priority="124" operator="containsText" text="6- Moderado">
      <formula>NOT(ISERROR(SEARCH("6- Moderado",A55)))</formula>
    </cfRule>
    <cfRule type="containsText" dxfId="121" priority="125" operator="containsText" text="4- Moderado">
      <formula>NOT(ISERROR(SEARCH("4- Moderado",A55)))</formula>
    </cfRule>
    <cfRule type="containsText" dxfId="120" priority="126" operator="containsText" text="3- Bajo">
      <formula>NOT(ISERROR(SEARCH("3- Bajo",A55)))</formula>
    </cfRule>
    <cfRule type="containsText" dxfId="119" priority="127" operator="containsText" text="4- Bajo">
      <formula>NOT(ISERROR(SEARCH("4- Bajo",A55)))</formula>
    </cfRule>
    <cfRule type="containsText" dxfId="118" priority="128" operator="containsText" text="1- Bajo">
      <formula>NOT(ISERROR(SEARCH("1- Bajo",A55)))</formula>
    </cfRule>
  </conditionalFormatting>
  <conditionalFormatting sqref="F55:G55">
    <cfRule type="containsText" dxfId="117" priority="117" operator="containsText" text="3- Moderado">
      <formula>NOT(ISERROR(SEARCH("3- Moderado",F55)))</formula>
    </cfRule>
    <cfRule type="containsText" dxfId="116" priority="118" operator="containsText" text="6- Moderado">
      <formula>NOT(ISERROR(SEARCH("6- Moderado",F55)))</formula>
    </cfRule>
    <cfRule type="containsText" dxfId="115" priority="119" operator="containsText" text="4- Moderado">
      <formula>NOT(ISERROR(SEARCH("4- Moderado",F55)))</formula>
    </cfRule>
    <cfRule type="containsText" dxfId="114" priority="120" operator="containsText" text="3- Bajo">
      <formula>NOT(ISERROR(SEARCH("3- Bajo",F55)))</formula>
    </cfRule>
    <cfRule type="containsText" dxfId="113" priority="121" operator="containsText" text="4- Bajo">
      <formula>NOT(ISERROR(SEARCH("4- Bajo",F55)))</formula>
    </cfRule>
    <cfRule type="containsText" dxfId="112" priority="122" operator="containsText" text="1- Bajo">
      <formula>NOT(ISERROR(SEARCH("1- Bajo",F55)))</formula>
    </cfRule>
  </conditionalFormatting>
  <conditionalFormatting sqref="J55:J59">
    <cfRule type="containsText" dxfId="111" priority="112" operator="containsText" text="Bajo">
      <formula>NOT(ISERROR(SEARCH("Bajo",J55)))</formula>
    </cfRule>
    <cfRule type="containsText" dxfId="110" priority="113" operator="containsText" text="Moderado">
      <formula>NOT(ISERROR(SEARCH("Moderado",J55)))</formula>
    </cfRule>
    <cfRule type="containsText" dxfId="109" priority="114" operator="containsText" text="Alto">
      <formula>NOT(ISERROR(SEARCH("Alto",J55)))</formula>
    </cfRule>
    <cfRule type="containsText" dxfId="108" priority="115" operator="containsText" text="Extremo">
      <formula>NOT(ISERROR(SEARCH("Extremo",J55)))</formula>
    </cfRule>
    <cfRule type="colorScale" priority="116">
      <colorScale>
        <cfvo type="min"/>
        <cfvo type="max"/>
        <color rgb="FFFF7128"/>
        <color rgb="FFFFEF9C"/>
      </colorScale>
    </cfRule>
  </conditionalFormatting>
  <conditionalFormatting sqref="M55:M59">
    <cfRule type="containsText" dxfId="107" priority="87" operator="containsText" text="Moderado">
      <formula>NOT(ISERROR(SEARCH("Moderado",M55)))</formula>
    </cfRule>
    <cfRule type="containsText" dxfId="106" priority="107" operator="containsText" text="Bajo">
      <formula>NOT(ISERROR(SEARCH("Bajo",M55)))</formula>
    </cfRule>
    <cfRule type="containsText" dxfId="105" priority="108" operator="containsText" text="Moderado">
      <formula>NOT(ISERROR(SEARCH("Moderado",M55)))</formula>
    </cfRule>
    <cfRule type="containsText" dxfId="104" priority="109" operator="containsText" text="Alto">
      <formula>NOT(ISERROR(SEARCH("Alto",M55)))</formula>
    </cfRule>
    <cfRule type="containsText" dxfId="103" priority="110" operator="containsText" text="Extremo">
      <formula>NOT(ISERROR(SEARCH("Extremo",M55)))</formula>
    </cfRule>
    <cfRule type="colorScale" priority="111">
      <colorScale>
        <cfvo type="min"/>
        <cfvo type="max"/>
        <color rgb="FFFF7128"/>
        <color rgb="FFFFEF9C"/>
      </colorScale>
    </cfRule>
  </conditionalFormatting>
  <conditionalFormatting sqref="N55">
    <cfRule type="containsText" dxfId="102" priority="101" operator="containsText" text="3- Moderado">
      <formula>NOT(ISERROR(SEARCH("3- Moderado",N55)))</formula>
    </cfRule>
    <cfRule type="containsText" dxfId="101" priority="102" operator="containsText" text="6- Moderado">
      <formula>NOT(ISERROR(SEARCH("6- Moderado",N55)))</formula>
    </cfRule>
    <cfRule type="containsText" dxfId="100" priority="103" operator="containsText" text="4- Moderado">
      <formula>NOT(ISERROR(SEARCH("4- Moderado",N55)))</formula>
    </cfRule>
    <cfRule type="containsText" dxfId="99" priority="104" operator="containsText" text="3- Bajo">
      <formula>NOT(ISERROR(SEARCH("3- Bajo",N55)))</formula>
    </cfRule>
    <cfRule type="containsText" dxfId="98" priority="105" operator="containsText" text="4- Bajo">
      <formula>NOT(ISERROR(SEARCH("4- Bajo",N55)))</formula>
    </cfRule>
    <cfRule type="containsText" dxfId="97" priority="106" operator="containsText" text="1- Bajo">
      <formula>NOT(ISERROR(SEARCH("1- Bajo",N55)))</formula>
    </cfRule>
  </conditionalFormatting>
  <conditionalFormatting sqref="H55:H59">
    <cfRule type="containsText" dxfId="96" priority="88" operator="containsText" text="Muy Alta">
      <formula>NOT(ISERROR(SEARCH("Muy Alta",H55)))</formula>
    </cfRule>
    <cfRule type="containsText" dxfId="95" priority="89" operator="containsText" text="Alta">
      <formula>NOT(ISERROR(SEARCH("Alta",H55)))</formula>
    </cfRule>
    <cfRule type="containsText" dxfId="94" priority="90" operator="containsText" text="Muy Alta">
      <formula>NOT(ISERROR(SEARCH("Muy Alta",H55)))</formula>
    </cfRule>
    <cfRule type="containsText" dxfId="93" priority="95" operator="containsText" text="Muy Baja">
      <formula>NOT(ISERROR(SEARCH("Muy Baja",H55)))</formula>
    </cfRule>
    <cfRule type="containsText" dxfId="92" priority="96" operator="containsText" text="Baja">
      <formula>NOT(ISERROR(SEARCH("Baja",H55)))</formula>
    </cfRule>
    <cfRule type="containsText" dxfId="91" priority="97" operator="containsText" text="Media">
      <formula>NOT(ISERROR(SEARCH("Media",H55)))</formula>
    </cfRule>
    <cfRule type="containsText" dxfId="90" priority="98" operator="containsText" text="Alta">
      <formula>NOT(ISERROR(SEARCH("Alta",H55)))</formula>
    </cfRule>
    <cfRule type="containsText" dxfId="89" priority="100" operator="containsText" text="Muy Alta">
      <formula>NOT(ISERROR(SEARCH("Muy Alta",H55)))</formula>
    </cfRule>
  </conditionalFormatting>
  <conditionalFormatting sqref="I55:I59">
    <cfRule type="containsText" dxfId="88" priority="91" operator="containsText" text="Catastrófico">
      <formula>NOT(ISERROR(SEARCH("Catastrófico",I55)))</formula>
    </cfRule>
    <cfRule type="containsText" dxfId="87" priority="92" operator="containsText" text="Mayor">
      <formula>NOT(ISERROR(SEARCH("Mayor",I55)))</formula>
    </cfRule>
    <cfRule type="containsText" dxfId="86" priority="93" operator="containsText" text="Menor">
      <formula>NOT(ISERROR(SEARCH("Menor",I55)))</formula>
    </cfRule>
    <cfRule type="containsText" dxfId="85" priority="94" operator="containsText" text="Leve">
      <formula>NOT(ISERROR(SEARCH("Leve",I55)))</formula>
    </cfRule>
    <cfRule type="containsText" dxfId="84" priority="99" operator="containsText" text="Moderado">
      <formula>NOT(ISERROR(SEARCH("Moderado",I55)))</formula>
    </cfRule>
  </conditionalFormatting>
  <conditionalFormatting sqref="K55:K59">
    <cfRule type="containsText" dxfId="83" priority="86" operator="containsText" text="Media">
      <formula>NOT(ISERROR(SEARCH("Media",K55)))</formula>
    </cfRule>
  </conditionalFormatting>
  <conditionalFormatting sqref="L55:L59">
    <cfRule type="containsText" dxfId="82" priority="85" operator="containsText" text="Moderado">
      <formula>NOT(ISERROR(SEARCH("Moderado",L55)))</formula>
    </cfRule>
  </conditionalFormatting>
  <conditionalFormatting sqref="J55:J59">
    <cfRule type="containsText" dxfId="81" priority="84" operator="containsText" text="Moderado">
      <formula>NOT(ISERROR(SEARCH("Moderado",J55)))</formula>
    </cfRule>
  </conditionalFormatting>
  <conditionalFormatting sqref="J55:J59">
    <cfRule type="containsText" dxfId="80" priority="82" operator="containsText" text="Bajo">
      <formula>NOT(ISERROR(SEARCH("Bajo",J55)))</formula>
    </cfRule>
    <cfRule type="containsText" dxfId="79" priority="83" operator="containsText" text="Extremo">
      <formula>NOT(ISERROR(SEARCH("Extremo",J55)))</formula>
    </cfRule>
  </conditionalFormatting>
  <conditionalFormatting sqref="K55:K59">
    <cfRule type="containsText" dxfId="78" priority="80" operator="containsText" text="Baja">
      <formula>NOT(ISERROR(SEARCH("Baja",K55)))</formula>
    </cfRule>
    <cfRule type="containsText" dxfId="77" priority="81" operator="containsText" text="Muy Baja">
      <formula>NOT(ISERROR(SEARCH("Muy Baja",K55)))</formula>
    </cfRule>
  </conditionalFormatting>
  <conditionalFormatting sqref="K55:K59">
    <cfRule type="containsText" dxfId="76" priority="78" operator="containsText" text="Muy Alta">
      <formula>NOT(ISERROR(SEARCH("Muy Alta",K55)))</formula>
    </cfRule>
    <cfRule type="containsText" dxfId="75" priority="79" operator="containsText" text="Alta">
      <formula>NOT(ISERROR(SEARCH("Alta",K55)))</formula>
    </cfRule>
  </conditionalFormatting>
  <conditionalFormatting sqref="L55:L59">
    <cfRule type="containsText" dxfId="74" priority="74" operator="containsText" text="Catastrófico">
      <formula>NOT(ISERROR(SEARCH("Catastrófico",L55)))</formula>
    </cfRule>
    <cfRule type="containsText" dxfId="73" priority="75" operator="containsText" text="Mayor">
      <formula>NOT(ISERROR(SEARCH("Mayor",L55)))</formula>
    </cfRule>
    <cfRule type="containsText" dxfId="72" priority="76" operator="containsText" text="Menor">
      <formula>NOT(ISERROR(SEARCH("Menor",L55)))</formula>
    </cfRule>
    <cfRule type="containsText" dxfId="71" priority="77" operator="containsText" text="Leve">
      <formula>NOT(ISERROR(SEARCH("Leve",L55)))</formula>
    </cfRule>
  </conditionalFormatting>
  <conditionalFormatting sqref="K25:L25">
    <cfRule type="containsText" dxfId="70" priority="68" operator="containsText" text="3- Moderado">
      <formula>NOT(ISERROR(SEARCH("3- Moderado",K25)))</formula>
    </cfRule>
    <cfRule type="containsText" dxfId="69" priority="69" operator="containsText" text="6- Moderado">
      <formula>NOT(ISERROR(SEARCH("6- Moderado",K25)))</formula>
    </cfRule>
    <cfRule type="containsText" dxfId="68" priority="70" operator="containsText" text="4- Moderado">
      <formula>NOT(ISERROR(SEARCH("4- Moderado",K25)))</formula>
    </cfRule>
    <cfRule type="containsText" dxfId="67" priority="71" operator="containsText" text="3- Bajo">
      <formula>NOT(ISERROR(SEARCH("3- Bajo",K25)))</formula>
    </cfRule>
    <cfRule type="containsText" dxfId="66" priority="72" operator="containsText" text="4- Bajo">
      <formula>NOT(ISERROR(SEARCH("4- Bajo",K25)))</formula>
    </cfRule>
    <cfRule type="containsText" dxfId="65" priority="73" operator="containsText" text="1- Bajo">
      <formula>NOT(ISERROR(SEARCH("1- Bajo",K25)))</formula>
    </cfRule>
  </conditionalFormatting>
  <conditionalFormatting sqref="H25:I25">
    <cfRule type="containsText" dxfId="64" priority="62" operator="containsText" text="3- Moderado">
      <formula>NOT(ISERROR(SEARCH("3- Moderado",H25)))</formula>
    </cfRule>
    <cfRule type="containsText" dxfId="63" priority="63" operator="containsText" text="6- Moderado">
      <formula>NOT(ISERROR(SEARCH("6- Moderado",H25)))</formula>
    </cfRule>
    <cfRule type="containsText" dxfId="62" priority="64" operator="containsText" text="4- Moderado">
      <formula>NOT(ISERROR(SEARCH("4- Moderado",H25)))</formula>
    </cfRule>
    <cfRule type="containsText" dxfId="61" priority="65" operator="containsText" text="3- Bajo">
      <formula>NOT(ISERROR(SEARCH("3- Bajo",H25)))</formula>
    </cfRule>
    <cfRule type="containsText" dxfId="60" priority="66" operator="containsText" text="4- Bajo">
      <formula>NOT(ISERROR(SEARCH("4- Bajo",H25)))</formula>
    </cfRule>
    <cfRule type="containsText" dxfId="59" priority="67" operator="containsText" text="1- Bajo">
      <formula>NOT(ISERROR(SEARCH("1- Bajo",H25)))</formula>
    </cfRule>
  </conditionalFormatting>
  <conditionalFormatting sqref="A25 C25:E25">
    <cfRule type="containsText" dxfId="58" priority="56" operator="containsText" text="3- Moderado">
      <formula>NOT(ISERROR(SEARCH("3- Moderado",A25)))</formula>
    </cfRule>
    <cfRule type="containsText" dxfId="57" priority="57" operator="containsText" text="6- Moderado">
      <formula>NOT(ISERROR(SEARCH("6- Moderado",A25)))</formula>
    </cfRule>
    <cfRule type="containsText" dxfId="56" priority="58" operator="containsText" text="4- Moderado">
      <formula>NOT(ISERROR(SEARCH("4- Moderado",A25)))</formula>
    </cfRule>
    <cfRule type="containsText" dxfId="55" priority="59" operator="containsText" text="3- Bajo">
      <formula>NOT(ISERROR(SEARCH("3- Bajo",A25)))</formula>
    </cfRule>
    <cfRule type="containsText" dxfId="54" priority="60" operator="containsText" text="4- Bajo">
      <formula>NOT(ISERROR(SEARCH("4- Bajo",A25)))</formula>
    </cfRule>
    <cfRule type="containsText" dxfId="53" priority="61" operator="containsText" text="1- Bajo">
      <formula>NOT(ISERROR(SEARCH("1- Bajo",A25)))</formula>
    </cfRule>
  </conditionalFormatting>
  <conditionalFormatting sqref="F25:G25">
    <cfRule type="containsText" dxfId="52" priority="50" operator="containsText" text="3- Moderado">
      <formula>NOT(ISERROR(SEARCH("3- Moderado",F25)))</formula>
    </cfRule>
    <cfRule type="containsText" dxfId="51" priority="51" operator="containsText" text="6- Moderado">
      <formula>NOT(ISERROR(SEARCH("6- Moderado",F25)))</formula>
    </cfRule>
    <cfRule type="containsText" dxfId="50" priority="52" operator="containsText" text="4- Moderado">
      <formula>NOT(ISERROR(SEARCH("4- Moderado",F25)))</formula>
    </cfRule>
    <cfRule type="containsText" dxfId="49" priority="53" operator="containsText" text="3- Bajo">
      <formula>NOT(ISERROR(SEARCH("3- Bajo",F25)))</formula>
    </cfRule>
    <cfRule type="containsText" dxfId="48" priority="54" operator="containsText" text="4- Bajo">
      <formula>NOT(ISERROR(SEARCH("4- Bajo",F25)))</formula>
    </cfRule>
    <cfRule type="containsText" dxfId="47" priority="55" operator="containsText" text="1- Bajo">
      <formula>NOT(ISERROR(SEARCH("1- Bajo",F25)))</formula>
    </cfRule>
  </conditionalFormatting>
  <conditionalFormatting sqref="J25:J29">
    <cfRule type="containsText" dxfId="46" priority="45" operator="containsText" text="Bajo">
      <formula>NOT(ISERROR(SEARCH("Bajo",J25)))</formula>
    </cfRule>
    <cfRule type="containsText" dxfId="45" priority="46" operator="containsText" text="Moderado">
      <formula>NOT(ISERROR(SEARCH("Moderado",J25)))</formula>
    </cfRule>
    <cfRule type="containsText" dxfId="44" priority="47" operator="containsText" text="Alto">
      <formula>NOT(ISERROR(SEARCH("Alto",J25)))</formula>
    </cfRule>
    <cfRule type="containsText" dxfId="43" priority="48" operator="containsText" text="Extremo">
      <formula>NOT(ISERROR(SEARCH("Extremo",J25)))</formula>
    </cfRule>
    <cfRule type="colorScale" priority="49">
      <colorScale>
        <cfvo type="min"/>
        <cfvo type="max"/>
        <color rgb="FFFF7128"/>
        <color rgb="FFFFEF9C"/>
      </colorScale>
    </cfRule>
  </conditionalFormatting>
  <conditionalFormatting sqref="M25:M29">
    <cfRule type="containsText" dxfId="42" priority="20" operator="containsText" text="Moderado">
      <formula>NOT(ISERROR(SEARCH("Moderado",M25)))</formula>
    </cfRule>
    <cfRule type="containsText" dxfId="41" priority="40" operator="containsText" text="Bajo">
      <formula>NOT(ISERROR(SEARCH("Bajo",M25)))</formula>
    </cfRule>
    <cfRule type="containsText" dxfId="40" priority="41" operator="containsText" text="Moderado">
      <formula>NOT(ISERROR(SEARCH("Moderado",M25)))</formula>
    </cfRule>
    <cfRule type="containsText" dxfId="39" priority="42" operator="containsText" text="Alto">
      <formula>NOT(ISERROR(SEARCH("Alto",M25)))</formula>
    </cfRule>
    <cfRule type="containsText" dxfId="38" priority="43" operator="containsText" text="Extremo">
      <formula>NOT(ISERROR(SEARCH("Extremo",M25)))</formula>
    </cfRule>
    <cfRule type="colorScale" priority="44">
      <colorScale>
        <cfvo type="min"/>
        <cfvo type="max"/>
        <color rgb="FFFF7128"/>
        <color rgb="FFFFEF9C"/>
      </colorScale>
    </cfRule>
  </conditionalFormatting>
  <conditionalFormatting sqref="N25">
    <cfRule type="containsText" dxfId="37" priority="34" operator="containsText" text="3- Moderado">
      <formula>NOT(ISERROR(SEARCH("3- Moderado",N25)))</formula>
    </cfRule>
    <cfRule type="containsText" dxfId="36" priority="35" operator="containsText" text="6- Moderado">
      <formula>NOT(ISERROR(SEARCH("6- Moderado",N25)))</formula>
    </cfRule>
    <cfRule type="containsText" dxfId="35" priority="36" operator="containsText" text="4- Moderado">
      <formula>NOT(ISERROR(SEARCH("4- Moderado",N25)))</formula>
    </cfRule>
    <cfRule type="containsText" dxfId="34" priority="37" operator="containsText" text="3- Bajo">
      <formula>NOT(ISERROR(SEARCH("3- Bajo",N25)))</formula>
    </cfRule>
    <cfRule type="containsText" dxfId="33" priority="38" operator="containsText" text="4- Bajo">
      <formula>NOT(ISERROR(SEARCH("4- Bajo",N25)))</formula>
    </cfRule>
    <cfRule type="containsText" dxfId="32" priority="39" operator="containsText" text="1- Bajo">
      <formula>NOT(ISERROR(SEARCH("1- Bajo",N25)))</formula>
    </cfRule>
  </conditionalFormatting>
  <conditionalFormatting sqref="H25:H29">
    <cfRule type="containsText" dxfId="31" priority="21" operator="containsText" text="Muy Alta">
      <formula>NOT(ISERROR(SEARCH("Muy Alta",H25)))</formula>
    </cfRule>
    <cfRule type="containsText" dxfId="30" priority="22" operator="containsText" text="Alta">
      <formula>NOT(ISERROR(SEARCH("Alta",H25)))</formula>
    </cfRule>
    <cfRule type="containsText" dxfId="29" priority="23" operator="containsText" text="Muy Alta">
      <formula>NOT(ISERROR(SEARCH("Muy Alta",H25)))</formula>
    </cfRule>
    <cfRule type="containsText" dxfId="28" priority="28" operator="containsText" text="Muy Baja">
      <formula>NOT(ISERROR(SEARCH("Muy Baja",H25)))</formula>
    </cfRule>
    <cfRule type="containsText" dxfId="27" priority="29" operator="containsText" text="Baja">
      <formula>NOT(ISERROR(SEARCH("Baja",H25)))</formula>
    </cfRule>
    <cfRule type="containsText" dxfId="26" priority="30" operator="containsText" text="Media">
      <formula>NOT(ISERROR(SEARCH("Media",H25)))</formula>
    </cfRule>
    <cfRule type="containsText" dxfId="25" priority="31" operator="containsText" text="Alta">
      <formula>NOT(ISERROR(SEARCH("Alta",H25)))</formula>
    </cfRule>
    <cfRule type="containsText" dxfId="24" priority="33" operator="containsText" text="Muy Alta">
      <formula>NOT(ISERROR(SEARCH("Muy Alta",H25)))</formula>
    </cfRule>
  </conditionalFormatting>
  <conditionalFormatting sqref="I25:I29">
    <cfRule type="containsText" dxfId="23" priority="24" operator="containsText" text="Catastrófico">
      <formula>NOT(ISERROR(SEARCH("Catastrófico",I25)))</formula>
    </cfRule>
    <cfRule type="containsText" dxfId="22" priority="25" operator="containsText" text="Mayor">
      <formula>NOT(ISERROR(SEARCH("Mayor",I25)))</formula>
    </cfRule>
    <cfRule type="containsText" dxfId="21" priority="26" operator="containsText" text="Menor">
      <formula>NOT(ISERROR(SEARCH("Menor",I25)))</formula>
    </cfRule>
    <cfRule type="containsText" dxfId="20" priority="27" operator="containsText" text="Leve">
      <formula>NOT(ISERROR(SEARCH("Leve",I25)))</formula>
    </cfRule>
    <cfRule type="containsText" dxfId="19" priority="32" operator="containsText" text="Moderado">
      <formula>NOT(ISERROR(SEARCH("Moderado",I25)))</formula>
    </cfRule>
  </conditionalFormatting>
  <conditionalFormatting sqref="K25:K29">
    <cfRule type="containsText" dxfId="18" priority="19" operator="containsText" text="Media">
      <formula>NOT(ISERROR(SEARCH("Media",K25)))</formula>
    </cfRule>
  </conditionalFormatting>
  <conditionalFormatting sqref="L25:L29">
    <cfRule type="containsText" dxfId="17" priority="18" operator="containsText" text="Moderado">
      <formula>NOT(ISERROR(SEARCH("Moderado",L25)))</formula>
    </cfRule>
  </conditionalFormatting>
  <conditionalFormatting sqref="J25:J29">
    <cfRule type="containsText" dxfId="16" priority="17" operator="containsText" text="Moderado">
      <formula>NOT(ISERROR(SEARCH("Moderado",J25)))</formula>
    </cfRule>
  </conditionalFormatting>
  <conditionalFormatting sqref="J25:J29">
    <cfRule type="containsText" dxfId="15" priority="15" operator="containsText" text="Bajo">
      <formula>NOT(ISERROR(SEARCH("Bajo",J25)))</formula>
    </cfRule>
    <cfRule type="containsText" dxfId="14" priority="16" operator="containsText" text="Extremo">
      <formula>NOT(ISERROR(SEARCH("Extremo",J25)))</formula>
    </cfRule>
  </conditionalFormatting>
  <conditionalFormatting sqref="K25:K29">
    <cfRule type="containsText" dxfId="13" priority="13" operator="containsText" text="Baja">
      <formula>NOT(ISERROR(SEARCH("Baja",K25)))</formula>
    </cfRule>
    <cfRule type="containsText" dxfId="12" priority="14" operator="containsText" text="Muy Baja">
      <formula>NOT(ISERROR(SEARCH("Muy Baja",K25)))</formula>
    </cfRule>
  </conditionalFormatting>
  <conditionalFormatting sqref="K25:K29">
    <cfRule type="containsText" dxfId="11" priority="11" operator="containsText" text="Muy Alta">
      <formula>NOT(ISERROR(SEARCH("Muy Alta",K25)))</formula>
    </cfRule>
    <cfRule type="containsText" dxfId="10" priority="12" operator="containsText" text="Alta">
      <formula>NOT(ISERROR(SEARCH("Alta",K25)))</formula>
    </cfRule>
  </conditionalFormatting>
  <conditionalFormatting sqref="L25:L29">
    <cfRule type="containsText" dxfId="9" priority="7" operator="containsText" text="Catastrófico">
      <formula>NOT(ISERROR(SEARCH("Catastrófico",L25)))</formula>
    </cfRule>
    <cfRule type="containsText" dxfId="8" priority="8" operator="containsText" text="Mayor">
      <formula>NOT(ISERROR(SEARCH("Mayor",L25)))</formula>
    </cfRule>
    <cfRule type="containsText" dxfId="7" priority="9" operator="containsText" text="Menor">
      <formula>NOT(ISERROR(SEARCH("Menor",L25)))</formula>
    </cfRule>
    <cfRule type="containsText" dxfId="6" priority="10" operator="containsText" text="Leve">
      <formula>NOT(ISERROR(SEARCH("Leve",L25)))</formula>
    </cfRule>
  </conditionalFormatting>
  <conditionalFormatting sqref="B10 B15 B20 B25 B30 B35 B40 B45 B50 B55">
    <cfRule type="containsText" dxfId="5" priority="1" operator="containsText" text="3- Moderado">
      <formula>NOT(ISERROR(SEARCH("3- Moderado",B10)))</formula>
    </cfRule>
    <cfRule type="containsText" dxfId="4" priority="2" operator="containsText" text="6- Moderado">
      <formula>NOT(ISERROR(SEARCH("6- Moderado",B10)))</formula>
    </cfRule>
    <cfRule type="containsText" dxfId="3" priority="3" operator="containsText" text="4- Moderado">
      <formula>NOT(ISERROR(SEARCH("4- Moderado",B10)))</formula>
    </cfRule>
    <cfRule type="containsText" dxfId="2" priority="4" operator="containsText" text="3- Bajo">
      <formula>NOT(ISERROR(SEARCH("3- Bajo",B10)))</formula>
    </cfRule>
    <cfRule type="containsText" dxfId="1" priority="5" operator="containsText" text="4- Bajo">
      <formula>NOT(ISERROR(SEARCH("4- Bajo",B10)))</formula>
    </cfRule>
    <cfRule type="containsText" dxfId="0" priority="6" operator="containsText" text="1- Bajo">
      <formula>NOT(ISERROR(SEARCH("1- Bajo",B10)))</formula>
    </cfRule>
  </conditionalFormatting>
  <dataValidations count="7">
    <dataValidation allowBlank="1" showInputMessage="1" showErrorMessage="1" prompt="seleccionar si el responsable de ejecutar las acciones es el nivel central" sqref="Q8:R8" xr:uid="{328EFD3B-55F5-4645-A86A-DDF1A327AE9D}"/>
    <dataValidation allowBlank="1" showInputMessage="1" showErrorMessage="1" prompt="Seleccionar si el responsable es el responsable de las acciones es el nivel central" sqref="P7:P8" xr:uid="{83A5C8C3-547F-4907-851C-583448B2EF75}"/>
    <dataValidation allowBlank="1" showInputMessage="1" showErrorMessage="1" prompt="Describir las actividades que se van a desarrollar para el proyecto" sqref="O7" xr:uid="{E0B794BE-45CC-4806-9494-5D10B0FDF4D3}"/>
    <dataValidation allowBlank="1" showInputMessage="1" showErrorMessage="1" prompt="El grado de afectación puede ser " sqref="I8" xr:uid="{10FE5809-D9ED-4593-9FC9-C3B5AA8E03A9}"/>
    <dataValidation allowBlank="1" showInputMessage="1" showErrorMessage="1" prompt="Que tan factible es que materialize el riesgo?" sqref="H8" xr:uid="{AC94E935-D4DE-4714-820A-3B5337AFCD12}"/>
    <dataValidation allowBlank="1" showInputMessage="1" showErrorMessage="1" prompt="Registrar qué factor  que ocasina el riesgo: un facot identtficado el contexto._x000a_O  personas, recursos, estilo de direccion , factores externos, , codiciones ambientales" sqref="F8:G8" xr:uid="{073DE05C-C454-42A1-A9B8-684D1BD77DE9}"/>
    <dataValidation allowBlank="1" showInputMessage="1" showErrorMessage="1" prompt="Seleccionar el tipo de riesgo teniendo en cuenta que  factor organizaconal afecta. Ver explicacion en hoja " sqref="E8" xr:uid="{AF2F6FA8-4C41-4D51-944D-FC6092C83574}"/>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16</vt:i4>
      </vt:variant>
    </vt:vector>
  </HeadingPairs>
  <TitlesOfParts>
    <vt:vector size="16" baseType="lpstr">
      <vt:lpstr>Presentacion </vt:lpstr>
      <vt:lpstr>Instructivo</vt:lpstr>
      <vt:lpstr>Análisis de Contexto </vt:lpstr>
      <vt:lpstr>Estrategias </vt:lpstr>
      <vt:lpstr>Mapa Final</vt:lpstr>
      <vt:lpstr>Clasificación Riesgo</vt:lpstr>
      <vt:lpstr>Tabla probabilidad</vt:lpstr>
      <vt:lpstr>Tabla Impacto </vt:lpstr>
      <vt:lpstr>Hoja1</vt:lpstr>
      <vt:lpstr>LISTA</vt:lpstr>
      <vt:lpstr>Tabla Valoración de Controles</vt:lpstr>
      <vt:lpstr>Matriz de Calor</vt:lpstr>
      <vt:lpstr>Seguimiento 1 Trimestre</vt:lpstr>
      <vt:lpstr>Seguimiento 2 Trimestre</vt:lpstr>
      <vt:lpstr>Seguimiento 3 Trimestre</vt:lpstr>
      <vt:lpstr>Seguimiento 4 Trimestre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Usuario</cp:lastModifiedBy>
  <dcterms:created xsi:type="dcterms:W3CDTF">2021-04-16T16:11:31Z</dcterms:created>
  <dcterms:modified xsi:type="dcterms:W3CDTF">2021-07-19T17:02:18Z</dcterms:modified>
</cp:coreProperties>
</file>